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\Vlastik\Laboratoř\Stažené a naše články\Články oddělení DCBE\m7g paper\Figury\Aktuální\"/>
    </mc:Choice>
  </mc:AlternateContent>
  <xr:revisionPtr revIDLastSave="0" documentId="13_ncr:1_{8AC0C1CF-0CD8-4148-B7E3-9C26CE863BDC}" xr6:coauthVersionLast="47" xr6:coauthVersionMax="47" xr10:uidLastSave="{00000000-0000-0000-0000-000000000000}"/>
  <bookViews>
    <workbookView xWindow="-120" yWindow="-120" windowWidth="38640" windowHeight="15840" xr2:uid="{00000000-000D-0000-FFFF-FFFF00000000}"/>
  </bookViews>
  <sheets>
    <sheet name="mRNA obr 1 cyt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119" i="1" l="1"/>
  <c r="AI118" i="1"/>
  <c r="AH119" i="1"/>
  <c r="AH118" i="1"/>
  <c r="AG119" i="1"/>
  <c r="AG118" i="1"/>
  <c r="AF119" i="1"/>
  <c r="AF118" i="1"/>
  <c r="AE119" i="1"/>
  <c r="AE118" i="1"/>
  <c r="AD119" i="1"/>
  <c r="AD118" i="1"/>
  <c r="AD61" i="1"/>
  <c r="AI62" i="1"/>
  <c r="AI61" i="1"/>
  <c r="AH62" i="1"/>
  <c r="AH61" i="1"/>
  <c r="AG62" i="1"/>
  <c r="AG61" i="1"/>
  <c r="AF62" i="1"/>
  <c r="AF61" i="1"/>
  <c r="AE62" i="1"/>
  <c r="AE61" i="1"/>
  <c r="AD62" i="1"/>
  <c r="K54" i="1"/>
  <c r="W153" i="1" l="1"/>
  <c r="Z153" i="1"/>
  <c r="Z167" i="1"/>
  <c r="Z166" i="1"/>
  <c r="Z165" i="1"/>
  <c r="Z164" i="1"/>
  <c r="Z163" i="1"/>
  <c r="Z162" i="1"/>
  <c r="Z161" i="1"/>
  <c r="Z160" i="1"/>
  <c r="Z159" i="1"/>
  <c r="Z158" i="1"/>
  <c r="Z157" i="1"/>
  <c r="Z156" i="1"/>
  <c r="Z155" i="1"/>
  <c r="Z154" i="1"/>
  <c r="W167" i="1"/>
  <c r="W166" i="1"/>
  <c r="W165" i="1"/>
  <c r="W164" i="1"/>
  <c r="W163" i="1"/>
  <c r="W162" i="1"/>
  <c r="W161" i="1"/>
  <c r="W160" i="1"/>
  <c r="W159" i="1"/>
  <c r="W158" i="1"/>
  <c r="W157" i="1"/>
  <c r="W156" i="1"/>
  <c r="W155" i="1"/>
  <c r="W154" i="1"/>
  <c r="Z150" i="1"/>
  <c r="Z149" i="1"/>
  <c r="Z148" i="1"/>
  <c r="Z147" i="1"/>
  <c r="Z146" i="1"/>
  <c r="Z145" i="1"/>
  <c r="Z144" i="1"/>
  <c r="Z143" i="1"/>
  <c r="Z142" i="1"/>
  <c r="Z141" i="1"/>
  <c r="Z140" i="1"/>
  <c r="Z139" i="1"/>
  <c r="Z138" i="1"/>
  <c r="Z137" i="1"/>
  <c r="Z136" i="1"/>
  <c r="W150" i="1"/>
  <c r="W149" i="1"/>
  <c r="W148" i="1"/>
  <c r="W147" i="1"/>
  <c r="W146" i="1"/>
  <c r="W145" i="1"/>
  <c r="W144" i="1"/>
  <c r="W143" i="1"/>
  <c r="W142" i="1"/>
  <c r="W141" i="1"/>
  <c r="W140" i="1"/>
  <c r="W139" i="1"/>
  <c r="W138" i="1"/>
  <c r="W137" i="1"/>
  <c r="W136" i="1"/>
  <c r="Z133" i="1"/>
  <c r="Z132" i="1"/>
  <c r="Z131" i="1"/>
  <c r="Z130" i="1"/>
  <c r="Z129" i="1"/>
  <c r="Z128" i="1"/>
  <c r="Z127" i="1"/>
  <c r="Z126" i="1"/>
  <c r="Z125" i="1"/>
  <c r="Z124" i="1"/>
  <c r="Z123" i="1"/>
  <c r="Z122" i="1"/>
  <c r="Z121" i="1"/>
  <c r="Z120" i="1"/>
  <c r="Z119" i="1"/>
  <c r="W133" i="1"/>
  <c r="W132" i="1"/>
  <c r="W131" i="1"/>
  <c r="W130" i="1"/>
  <c r="W129" i="1"/>
  <c r="W128" i="1"/>
  <c r="W127" i="1"/>
  <c r="W126" i="1"/>
  <c r="W125" i="1"/>
  <c r="W124" i="1"/>
  <c r="W123" i="1"/>
  <c r="W122" i="1"/>
  <c r="W121" i="1"/>
  <c r="W120" i="1"/>
  <c r="W119" i="1"/>
  <c r="Z110" i="1"/>
  <c r="Z109" i="1"/>
  <c r="Z108" i="1"/>
  <c r="Z107" i="1"/>
  <c r="Z106" i="1"/>
  <c r="Z105" i="1"/>
  <c r="Z104" i="1"/>
  <c r="Z103" i="1"/>
  <c r="Z102" i="1"/>
  <c r="Z101" i="1"/>
  <c r="Z100" i="1"/>
  <c r="Z99" i="1"/>
  <c r="Z98" i="1"/>
  <c r="Z97" i="1"/>
  <c r="Z96" i="1"/>
  <c r="W110" i="1"/>
  <c r="W109" i="1"/>
  <c r="W108" i="1"/>
  <c r="W107" i="1"/>
  <c r="W106" i="1"/>
  <c r="W105" i="1"/>
  <c r="W104" i="1"/>
  <c r="W103" i="1"/>
  <c r="W102" i="1"/>
  <c r="W101" i="1"/>
  <c r="W100" i="1"/>
  <c r="W99" i="1"/>
  <c r="W98" i="1"/>
  <c r="W97" i="1"/>
  <c r="W96" i="1"/>
  <c r="Z93" i="1"/>
  <c r="Z92" i="1"/>
  <c r="Z91" i="1"/>
  <c r="Z90" i="1"/>
  <c r="Z89" i="1"/>
  <c r="Z88" i="1"/>
  <c r="Z87" i="1"/>
  <c r="Z86" i="1"/>
  <c r="Z85" i="1"/>
  <c r="Z84" i="1"/>
  <c r="Z83" i="1"/>
  <c r="Z82" i="1"/>
  <c r="Z81" i="1"/>
  <c r="Z80" i="1"/>
  <c r="Z79" i="1"/>
  <c r="W93" i="1"/>
  <c r="W92" i="1"/>
  <c r="W91" i="1"/>
  <c r="W90" i="1"/>
  <c r="W89" i="1"/>
  <c r="W88" i="1"/>
  <c r="W87" i="1"/>
  <c r="W86" i="1"/>
  <c r="W85" i="1"/>
  <c r="W84" i="1"/>
  <c r="W83" i="1"/>
  <c r="W82" i="1"/>
  <c r="W81" i="1"/>
  <c r="W80" i="1"/>
  <c r="W79" i="1"/>
  <c r="Z76" i="1"/>
  <c r="Z75" i="1"/>
  <c r="Z74" i="1"/>
  <c r="Z73" i="1"/>
  <c r="Z72" i="1"/>
  <c r="Z71" i="1"/>
  <c r="Z70" i="1"/>
  <c r="Z69" i="1"/>
  <c r="Z68" i="1"/>
  <c r="Z67" i="1"/>
  <c r="Z66" i="1"/>
  <c r="Z65" i="1"/>
  <c r="Z64" i="1"/>
  <c r="Z63" i="1"/>
  <c r="Z62" i="1"/>
  <c r="W76" i="1"/>
  <c r="W75" i="1"/>
  <c r="W74" i="1"/>
  <c r="W73" i="1"/>
  <c r="W72" i="1"/>
  <c r="W71" i="1"/>
  <c r="W70" i="1"/>
  <c r="W69" i="1"/>
  <c r="W68" i="1"/>
  <c r="W67" i="1"/>
  <c r="W66" i="1"/>
  <c r="W65" i="1"/>
  <c r="W64" i="1"/>
  <c r="W63" i="1"/>
  <c r="W62" i="1"/>
  <c r="Z53" i="1"/>
  <c r="Z52" i="1"/>
  <c r="Z51" i="1"/>
  <c r="Z50" i="1"/>
  <c r="Z49" i="1"/>
  <c r="Z48" i="1"/>
  <c r="Z47" i="1"/>
  <c r="Z46" i="1"/>
  <c r="Z45" i="1"/>
  <c r="Z44" i="1"/>
  <c r="Z43" i="1"/>
  <c r="Z42" i="1"/>
  <c r="Z41" i="1"/>
  <c r="Z40" i="1"/>
  <c r="Z39" i="1"/>
  <c r="W53" i="1"/>
  <c r="W52" i="1"/>
  <c r="W51" i="1"/>
  <c r="W50" i="1"/>
  <c r="W49" i="1"/>
  <c r="W48" i="1"/>
  <c r="W47" i="1"/>
  <c r="W46" i="1"/>
  <c r="W45" i="1"/>
  <c r="W44" i="1"/>
  <c r="W43" i="1"/>
  <c r="W42" i="1"/>
  <c r="W41" i="1"/>
  <c r="W40" i="1"/>
  <c r="W39" i="1"/>
  <c r="Z36" i="1"/>
  <c r="Z35" i="1"/>
  <c r="Z34" i="1"/>
  <c r="Z33" i="1"/>
  <c r="Z32" i="1"/>
  <c r="Z31" i="1"/>
  <c r="Z30" i="1"/>
  <c r="Z29" i="1"/>
  <c r="Z28" i="1"/>
  <c r="Z27" i="1"/>
  <c r="Z26" i="1"/>
  <c r="Z25" i="1"/>
  <c r="Z24" i="1"/>
  <c r="Z23" i="1"/>
  <c r="Z22" i="1"/>
  <c r="W36" i="1"/>
  <c r="W35" i="1"/>
  <c r="W34" i="1"/>
  <c r="W33" i="1"/>
  <c r="W32" i="1"/>
  <c r="W31" i="1"/>
  <c r="W30" i="1"/>
  <c r="W29" i="1"/>
  <c r="W28" i="1"/>
  <c r="W27" i="1"/>
  <c r="W26" i="1"/>
  <c r="W25" i="1"/>
  <c r="W24" i="1"/>
  <c r="W23" i="1"/>
  <c r="W22" i="1"/>
  <c r="Z19" i="1"/>
  <c r="Z18" i="1"/>
  <c r="Z17" i="1"/>
  <c r="Z16" i="1"/>
  <c r="Z15" i="1"/>
  <c r="Z14" i="1"/>
  <c r="Z13" i="1"/>
  <c r="Z12" i="1"/>
  <c r="Z11" i="1"/>
  <c r="Z10" i="1"/>
  <c r="Z9" i="1"/>
  <c r="Z8" i="1"/>
  <c r="Z7" i="1"/>
  <c r="Z6" i="1"/>
  <c r="Z5" i="1"/>
  <c r="W6" i="1"/>
  <c r="W7" i="1"/>
  <c r="W8" i="1"/>
  <c r="W9" i="1"/>
  <c r="W10" i="1"/>
  <c r="W11" i="1"/>
  <c r="W12" i="1"/>
  <c r="W13" i="1"/>
  <c r="W14" i="1"/>
  <c r="W15" i="1"/>
  <c r="W16" i="1"/>
  <c r="W17" i="1"/>
  <c r="W18" i="1"/>
  <c r="W19" i="1"/>
  <c r="W5" i="1"/>
  <c r="T168" i="1"/>
  <c r="T111" i="1"/>
  <c r="T151" i="1"/>
  <c r="T94" i="1"/>
  <c r="T134" i="1"/>
  <c r="T77" i="1"/>
  <c r="T20" i="1"/>
  <c r="T37" i="1"/>
  <c r="T54" i="1"/>
  <c r="Q153" i="1"/>
  <c r="N153" i="1"/>
  <c r="Q167" i="1"/>
  <c r="Q166" i="1"/>
  <c r="Q165" i="1"/>
  <c r="Q164" i="1"/>
  <c r="Q163" i="1"/>
  <c r="Q162" i="1"/>
  <c r="Q161" i="1"/>
  <c r="Q160" i="1"/>
  <c r="Q159" i="1"/>
  <c r="Q158" i="1"/>
  <c r="Q157" i="1"/>
  <c r="Q156" i="1"/>
  <c r="Q155" i="1"/>
  <c r="Q154" i="1"/>
  <c r="N167" i="1"/>
  <c r="N166" i="1"/>
  <c r="N165" i="1"/>
  <c r="N164" i="1"/>
  <c r="N163" i="1"/>
  <c r="N162" i="1"/>
  <c r="N161" i="1"/>
  <c r="N160" i="1"/>
  <c r="N159" i="1"/>
  <c r="N158" i="1"/>
  <c r="N157" i="1"/>
  <c r="N156" i="1"/>
  <c r="N155" i="1"/>
  <c r="N154" i="1"/>
  <c r="Q150" i="1"/>
  <c r="Q149" i="1"/>
  <c r="Q148" i="1"/>
  <c r="Q147" i="1"/>
  <c r="Q146" i="1"/>
  <c r="Q145" i="1"/>
  <c r="Q144" i="1"/>
  <c r="Q143" i="1"/>
  <c r="Q142" i="1"/>
  <c r="Q141" i="1"/>
  <c r="Q140" i="1"/>
  <c r="Q139" i="1"/>
  <c r="Q138" i="1"/>
  <c r="Q137" i="1"/>
  <c r="Q136" i="1"/>
  <c r="N150" i="1"/>
  <c r="N149" i="1"/>
  <c r="N148" i="1"/>
  <c r="N147" i="1"/>
  <c r="N146" i="1"/>
  <c r="N145" i="1"/>
  <c r="N144" i="1"/>
  <c r="N143" i="1"/>
  <c r="N142" i="1"/>
  <c r="N141" i="1"/>
  <c r="N140" i="1"/>
  <c r="N139" i="1"/>
  <c r="N138" i="1"/>
  <c r="N137" i="1"/>
  <c r="N136" i="1"/>
  <c r="Q133" i="1"/>
  <c r="Q132" i="1"/>
  <c r="Q131" i="1"/>
  <c r="Q130" i="1"/>
  <c r="Q129" i="1"/>
  <c r="Q128" i="1"/>
  <c r="Q127" i="1"/>
  <c r="Q126" i="1"/>
  <c r="Q125" i="1"/>
  <c r="Q124" i="1"/>
  <c r="Q123" i="1"/>
  <c r="Q122" i="1"/>
  <c r="Q121" i="1"/>
  <c r="Q120" i="1"/>
  <c r="Q119" i="1"/>
  <c r="N133" i="1"/>
  <c r="N132" i="1"/>
  <c r="N131" i="1"/>
  <c r="N130" i="1"/>
  <c r="N129" i="1"/>
  <c r="N128" i="1"/>
  <c r="N127" i="1"/>
  <c r="N126" i="1"/>
  <c r="N125" i="1"/>
  <c r="N124" i="1"/>
  <c r="N123" i="1"/>
  <c r="N122" i="1"/>
  <c r="N121" i="1"/>
  <c r="N120" i="1"/>
  <c r="N119" i="1"/>
  <c r="Q110" i="1"/>
  <c r="Q109" i="1"/>
  <c r="Q108" i="1"/>
  <c r="Q107" i="1"/>
  <c r="Q106" i="1"/>
  <c r="Q105" i="1"/>
  <c r="Q104" i="1"/>
  <c r="Q103" i="1"/>
  <c r="Q102" i="1"/>
  <c r="Q101" i="1"/>
  <c r="Q100" i="1"/>
  <c r="Q99" i="1"/>
  <c r="Q98" i="1"/>
  <c r="Q97" i="1"/>
  <c r="Q96" i="1"/>
  <c r="Q93" i="1"/>
  <c r="Q92" i="1"/>
  <c r="Q91" i="1"/>
  <c r="Q90" i="1"/>
  <c r="Q89" i="1"/>
  <c r="Q88" i="1"/>
  <c r="Q87" i="1"/>
  <c r="Q86" i="1"/>
  <c r="Q85" i="1"/>
  <c r="Q84" i="1"/>
  <c r="Q83" i="1"/>
  <c r="Q82" i="1"/>
  <c r="Q81" i="1"/>
  <c r="Q80" i="1"/>
  <c r="Q79" i="1"/>
  <c r="Q76" i="1"/>
  <c r="Q75" i="1"/>
  <c r="Q74" i="1"/>
  <c r="Q73" i="1"/>
  <c r="Q72" i="1"/>
  <c r="Q71" i="1"/>
  <c r="Q70" i="1"/>
  <c r="Q69" i="1"/>
  <c r="Q68" i="1"/>
  <c r="Q67" i="1"/>
  <c r="Q66" i="1"/>
  <c r="Q65" i="1"/>
  <c r="Q64" i="1"/>
  <c r="Q63" i="1"/>
  <c r="Q62" i="1"/>
  <c r="N110" i="1"/>
  <c r="N109" i="1"/>
  <c r="N108" i="1"/>
  <c r="N107" i="1"/>
  <c r="N106" i="1"/>
  <c r="N105" i="1"/>
  <c r="N104" i="1"/>
  <c r="N103" i="1"/>
  <c r="N102" i="1"/>
  <c r="N101" i="1"/>
  <c r="N100" i="1"/>
  <c r="N99" i="1"/>
  <c r="N98" i="1"/>
  <c r="N97" i="1"/>
  <c r="N96" i="1"/>
  <c r="N93" i="1"/>
  <c r="N92" i="1"/>
  <c r="N91" i="1"/>
  <c r="N90" i="1"/>
  <c r="N89" i="1"/>
  <c r="N88" i="1"/>
  <c r="N87" i="1"/>
  <c r="N86" i="1"/>
  <c r="N85" i="1"/>
  <c r="N84" i="1"/>
  <c r="N83" i="1"/>
  <c r="N82" i="1"/>
  <c r="N81" i="1"/>
  <c r="N80" i="1"/>
  <c r="N79" i="1"/>
  <c r="N76" i="1"/>
  <c r="N75" i="1"/>
  <c r="N74" i="1"/>
  <c r="N73" i="1"/>
  <c r="N72" i="1"/>
  <c r="N71" i="1"/>
  <c r="N70" i="1"/>
  <c r="N69" i="1"/>
  <c r="N68" i="1"/>
  <c r="N67" i="1"/>
  <c r="N66" i="1"/>
  <c r="N65" i="1"/>
  <c r="N64" i="1"/>
  <c r="N63" i="1"/>
  <c r="N62" i="1"/>
  <c r="Q53" i="1"/>
  <c r="Q52" i="1"/>
  <c r="Q51" i="1"/>
  <c r="Q50" i="1"/>
  <c r="Q49" i="1"/>
  <c r="Q48" i="1"/>
  <c r="Q47" i="1"/>
  <c r="Q46" i="1"/>
  <c r="Q45" i="1"/>
  <c r="Q44" i="1"/>
  <c r="Q43" i="1"/>
  <c r="Q42" i="1"/>
  <c r="Q41" i="1"/>
  <c r="Q40" i="1"/>
  <c r="Q39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Q19" i="1"/>
  <c r="Q18" i="1"/>
  <c r="Q17" i="1"/>
  <c r="Q16" i="1"/>
  <c r="Q15" i="1"/>
  <c r="Q14" i="1"/>
  <c r="Q13" i="1"/>
  <c r="Q12" i="1"/>
  <c r="Q11" i="1"/>
  <c r="Q10" i="1"/>
  <c r="Q9" i="1"/>
  <c r="Q8" i="1"/>
  <c r="Q7" i="1"/>
  <c r="Q6" i="1"/>
  <c r="Q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5" i="1"/>
  <c r="K168" i="1"/>
  <c r="K151" i="1"/>
  <c r="K134" i="1"/>
  <c r="K77" i="1"/>
  <c r="K94" i="1"/>
  <c r="K111" i="1"/>
  <c r="K20" i="1"/>
  <c r="K37" i="1"/>
  <c r="W111" i="1" l="1"/>
  <c r="W112" i="1"/>
  <c r="N112" i="1"/>
  <c r="N111" i="1"/>
  <c r="Z54" i="1"/>
  <c r="Z55" i="1"/>
  <c r="Z169" i="1"/>
  <c r="Z168" i="1"/>
  <c r="Q55" i="1"/>
  <c r="Q54" i="1"/>
  <c r="Q111" i="1"/>
  <c r="Q112" i="1"/>
  <c r="Q169" i="1"/>
  <c r="Q168" i="1"/>
  <c r="W55" i="1"/>
  <c r="W54" i="1"/>
  <c r="W169" i="1"/>
  <c r="W168" i="1"/>
  <c r="N54" i="1"/>
  <c r="N55" i="1"/>
  <c r="N169" i="1"/>
  <c r="N168" i="1"/>
  <c r="Z112" i="1"/>
  <c r="Z111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39" i="1"/>
  <c r="H39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62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B168" i="1"/>
  <c r="B151" i="1"/>
  <c r="B134" i="1"/>
  <c r="B77" i="1"/>
  <c r="B94" i="1"/>
  <c r="B111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H36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B54" i="1"/>
  <c r="B37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5" i="1"/>
  <c r="H54" i="1" l="1"/>
  <c r="AG4" i="1" s="1"/>
  <c r="H55" i="1"/>
  <c r="AG5" i="1" s="1"/>
  <c r="H112" i="1"/>
  <c r="H111" i="1"/>
  <c r="H168" i="1"/>
  <c r="AI4" i="1" s="1"/>
  <c r="H169" i="1"/>
  <c r="AI5" i="1" s="1"/>
  <c r="E111" i="1"/>
  <c r="E112" i="1"/>
  <c r="E169" i="1"/>
  <c r="AF5" i="1" s="1"/>
  <c r="E168" i="1"/>
  <c r="AF4" i="1" s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5" i="1"/>
  <c r="B20" i="1"/>
  <c r="E54" i="1" l="1"/>
  <c r="AD4" i="1" s="1"/>
  <c r="E55" i="1"/>
  <c r="AD5" i="1" s="1"/>
  <c r="AE4" i="1"/>
  <c r="AE5" i="1"/>
  <c r="AH5" i="1"/>
  <c r="AH4" i="1"/>
</calcChain>
</file>

<file path=xl/sharedStrings.xml><?xml version="1.0" encoding="utf-8"?>
<sst xmlns="http://schemas.openxmlformats.org/spreadsheetml/2006/main" count="186" uniqueCount="25">
  <si>
    <t>Background</t>
  </si>
  <si>
    <t>Raw values</t>
  </si>
  <si>
    <t>Values</t>
  </si>
  <si>
    <t>StDev</t>
  </si>
  <si>
    <t>Cytoplasm</t>
  </si>
  <si>
    <t>Nucleus</t>
  </si>
  <si>
    <t>mRNA 0 min UVC</t>
  </si>
  <si>
    <t>mRNA 10 min UVC</t>
  </si>
  <si>
    <t>miRNA-203a 0 min UVC</t>
  </si>
  <si>
    <t>miRNA-203a 10 min UVC</t>
  </si>
  <si>
    <t>Set 1</t>
  </si>
  <si>
    <t>Set 2</t>
  </si>
  <si>
    <t>Set 3</t>
  </si>
  <si>
    <t>Mean value</t>
  </si>
  <si>
    <t>Ctrl</t>
  </si>
  <si>
    <t>miRNA-203a 30 min UVC</t>
  </si>
  <si>
    <t>mRNA 30 min UVC</t>
  </si>
  <si>
    <t>mRNA</t>
  </si>
  <si>
    <t>let-7e</t>
  </si>
  <si>
    <t>UVC 10 min</t>
  </si>
  <si>
    <t>UVC 30 min</t>
  </si>
  <si>
    <t>Value</t>
  </si>
  <si>
    <t>let-7e 0 min UVC</t>
  </si>
  <si>
    <t>let-7e 10 min UVC</t>
  </si>
  <si>
    <t>miR-203a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</si>
</sst>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04">
    <xf numFmtId="0" fontId="0" fillId="0" borderId="0" xfId="0"/>
    <xf numFmtId="0" fontId="0" fillId="0" borderId="0" xfId="0" applyAlignment="1">
      <alignment vertical="center"/>
    </xf>
    <xf numFmtId="0" fontId="16" fillId="0" borderId="0" xfId="0" applyFont="1"/>
    <xf numFmtId="0" fontId="19" fillId="0" borderId="0" xfId="0" applyFont="1"/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center"/>
    </xf>
    <xf numFmtId="0" fontId="20" fillId="0" borderId="0" xfId="0" applyFont="1"/>
    <xf numFmtId="11" fontId="0" fillId="0" borderId="0" xfId="0" applyNumberFormat="1"/>
    <xf numFmtId="0" fontId="0" fillId="0" borderId="0" xfId="0" applyFill="1" applyBorder="1"/>
    <xf numFmtId="0" fontId="16" fillId="0" borderId="0" xfId="0" applyFont="1" applyFill="1" applyBorder="1"/>
    <xf numFmtId="1" fontId="0" fillId="0" borderId="0" xfId="0" applyNumberFormat="1" applyFill="1" applyBorder="1"/>
    <xf numFmtId="0" fontId="22" fillId="38" borderId="10" xfId="0" applyFont="1" applyFill="1" applyBorder="1" applyAlignment="1">
      <alignment horizontal="center" vertical="center"/>
    </xf>
    <xf numFmtId="0" fontId="22" fillId="38" borderId="11" xfId="0" applyFont="1" applyFill="1" applyBorder="1" applyAlignment="1">
      <alignment horizontal="center" vertical="center"/>
    </xf>
    <xf numFmtId="0" fontId="22" fillId="38" borderId="12" xfId="0" applyFont="1" applyFill="1" applyBorder="1" applyAlignment="1">
      <alignment horizontal="center" vertical="center"/>
    </xf>
    <xf numFmtId="0" fontId="22" fillId="36" borderId="11" xfId="0" applyFont="1" applyFill="1" applyBorder="1" applyAlignment="1">
      <alignment horizontal="center" vertical="center"/>
    </xf>
    <xf numFmtId="0" fontId="22" fillId="36" borderId="12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16" fillId="0" borderId="0" xfId="0" applyFont="1" applyFill="1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22" fillId="34" borderId="11" xfId="0" applyFont="1" applyFill="1" applyBorder="1" applyAlignment="1">
      <alignment horizontal="center" vertical="center"/>
    </xf>
    <xf numFmtId="0" fontId="22" fillId="34" borderId="12" xfId="0" applyFont="1" applyFill="1" applyBorder="1" applyAlignment="1">
      <alignment horizontal="center" vertical="center"/>
    </xf>
    <xf numFmtId="0" fontId="22" fillId="34" borderId="13" xfId="0" applyFont="1" applyFill="1" applyBorder="1" applyAlignment="1">
      <alignment horizontal="left" vertical="top"/>
    </xf>
    <xf numFmtId="0" fontId="22" fillId="34" borderId="14" xfId="0" applyFont="1" applyFill="1" applyBorder="1" applyAlignment="1">
      <alignment horizontal="left" vertical="top"/>
    </xf>
    <xf numFmtId="0" fontId="22" fillId="34" borderId="15" xfId="0" applyFont="1" applyFill="1" applyBorder="1" applyAlignment="1">
      <alignment horizontal="left" vertical="top"/>
    </xf>
    <xf numFmtId="0" fontId="22" fillId="38" borderId="13" xfId="0" applyFont="1" applyFill="1" applyBorder="1" applyAlignment="1">
      <alignment horizontal="left" vertical="top"/>
    </xf>
    <xf numFmtId="0" fontId="22" fillId="38" borderId="14" xfId="0" applyFont="1" applyFill="1" applyBorder="1" applyAlignment="1">
      <alignment horizontal="left" vertical="top"/>
    </xf>
    <xf numFmtId="0" fontId="22" fillId="38" borderId="15" xfId="0" applyFont="1" applyFill="1" applyBorder="1" applyAlignment="1">
      <alignment horizontal="left" vertical="top"/>
    </xf>
    <xf numFmtId="0" fontId="22" fillId="36" borderId="13" xfId="0" applyFont="1" applyFill="1" applyBorder="1" applyAlignment="1">
      <alignment horizontal="left" vertical="top"/>
    </xf>
    <xf numFmtId="0" fontId="22" fillId="36" borderId="14" xfId="0" applyFont="1" applyFill="1" applyBorder="1" applyAlignment="1">
      <alignment horizontal="left" vertical="top"/>
    </xf>
    <xf numFmtId="0" fontId="22" fillId="36" borderId="15" xfId="0" applyFont="1" applyFill="1" applyBorder="1" applyAlignment="1">
      <alignment horizontal="left" vertical="top"/>
    </xf>
    <xf numFmtId="0" fontId="0" fillId="0" borderId="0" xfId="0" applyAlignment="1">
      <alignment horizontal="left" vertical="top"/>
    </xf>
    <xf numFmtId="0" fontId="21" fillId="38" borderId="10" xfId="0" applyFont="1" applyFill="1" applyBorder="1" applyAlignment="1">
      <alignment horizontal="center" vertical="top"/>
    </xf>
    <xf numFmtId="0" fontId="18" fillId="0" borderId="0" xfId="0" applyFont="1" applyAlignment="1">
      <alignment horizontal="center" vertical="top"/>
    </xf>
    <xf numFmtId="0" fontId="21" fillId="36" borderId="10" xfId="0" applyFont="1" applyFill="1" applyBorder="1" applyAlignment="1">
      <alignment horizontal="center" vertical="top"/>
    </xf>
    <xf numFmtId="0" fontId="21" fillId="34" borderId="10" xfId="0" applyFont="1" applyFill="1" applyBorder="1" applyAlignment="1">
      <alignment horizontal="center" vertical="top"/>
    </xf>
    <xf numFmtId="0" fontId="22" fillId="38" borderId="10" xfId="0" applyFont="1" applyFill="1" applyBorder="1" applyAlignment="1">
      <alignment horizontal="center" vertical="top"/>
    </xf>
    <xf numFmtId="0" fontId="19" fillId="0" borderId="0" xfId="0" applyFont="1" applyAlignment="1">
      <alignment horizontal="center" vertical="top"/>
    </xf>
    <xf numFmtId="0" fontId="19" fillId="0" borderId="0" xfId="0" applyFont="1" applyAlignment="1">
      <alignment horizontal="left" vertical="top"/>
    </xf>
    <xf numFmtId="0" fontId="22" fillId="36" borderId="10" xfId="0" applyFont="1" applyFill="1" applyBorder="1" applyAlignment="1">
      <alignment horizontal="center" vertical="top"/>
    </xf>
    <xf numFmtId="0" fontId="22" fillId="34" borderId="10" xfId="0" applyFont="1" applyFill="1" applyBorder="1" applyAlignment="1">
      <alignment horizontal="center" vertical="top"/>
    </xf>
    <xf numFmtId="0" fontId="22" fillId="38" borderId="10" xfId="0" applyFont="1" applyFill="1" applyBorder="1" applyAlignment="1">
      <alignment horizontal="center" vertical="top"/>
    </xf>
    <xf numFmtId="0" fontId="19" fillId="0" borderId="0" xfId="0" applyFont="1" applyAlignment="1">
      <alignment vertical="top"/>
    </xf>
    <xf numFmtId="0" fontId="22" fillId="36" borderId="10" xfId="0" applyFont="1" applyFill="1" applyBorder="1" applyAlignment="1">
      <alignment horizontal="center" vertical="top"/>
    </xf>
    <xf numFmtId="0" fontId="22" fillId="34" borderId="10" xfId="0" applyFont="1" applyFill="1" applyBorder="1" applyAlignment="1">
      <alignment horizontal="center" vertical="top"/>
    </xf>
    <xf numFmtId="0" fontId="0" fillId="37" borderId="10" xfId="0" applyFill="1" applyBorder="1" applyAlignment="1">
      <alignment vertical="top"/>
    </xf>
    <xf numFmtId="1" fontId="0" fillId="37" borderId="10" xfId="0" applyNumberFormat="1" applyFill="1" applyBorder="1" applyAlignment="1">
      <alignment vertical="top"/>
    </xf>
    <xf numFmtId="0" fontId="0" fillId="0" borderId="0" xfId="0" applyAlignment="1">
      <alignment vertical="top"/>
    </xf>
    <xf numFmtId="0" fontId="0" fillId="35" borderId="10" xfId="0" applyFill="1" applyBorder="1" applyAlignment="1">
      <alignment vertical="top"/>
    </xf>
    <xf numFmtId="1" fontId="0" fillId="35" borderId="10" xfId="0" applyNumberFormat="1" applyFill="1" applyBorder="1" applyAlignment="1">
      <alignment vertical="top"/>
    </xf>
    <xf numFmtId="0" fontId="0" fillId="33" borderId="10" xfId="0" applyFill="1" applyBorder="1" applyAlignment="1">
      <alignment vertical="top"/>
    </xf>
    <xf numFmtId="1" fontId="0" fillId="33" borderId="10" xfId="0" applyNumberFormat="1" applyFill="1" applyBorder="1" applyAlignment="1">
      <alignment vertical="top"/>
    </xf>
    <xf numFmtId="0" fontId="0" fillId="37" borderId="11" xfId="0" applyFill="1" applyBorder="1" applyAlignment="1">
      <alignment vertical="top"/>
    </xf>
    <xf numFmtId="1" fontId="0" fillId="37" borderId="11" xfId="0" applyNumberFormat="1" applyFill="1" applyBorder="1" applyAlignment="1">
      <alignment vertical="top"/>
    </xf>
    <xf numFmtId="0" fontId="0" fillId="35" borderId="11" xfId="0" applyFill="1" applyBorder="1" applyAlignment="1">
      <alignment vertical="top"/>
    </xf>
    <xf numFmtId="1" fontId="0" fillId="35" borderId="11" xfId="0" applyNumberFormat="1" applyFill="1" applyBorder="1" applyAlignment="1">
      <alignment vertical="top"/>
    </xf>
    <xf numFmtId="0" fontId="0" fillId="33" borderId="11" xfId="0" applyFill="1" applyBorder="1" applyAlignment="1">
      <alignment vertical="top"/>
    </xf>
    <xf numFmtId="1" fontId="0" fillId="33" borderId="11" xfId="0" applyNumberFormat="1" applyFill="1" applyBorder="1" applyAlignment="1">
      <alignment vertical="top"/>
    </xf>
    <xf numFmtId="0" fontId="22" fillId="0" borderId="0" xfId="0" applyFont="1" applyFill="1" applyBorder="1" applyAlignment="1">
      <alignment horizontal="left" vertical="top"/>
    </xf>
    <xf numFmtId="1" fontId="22" fillId="0" borderId="14" xfId="0" applyNumberFormat="1" applyFont="1" applyFill="1" applyBorder="1" applyAlignment="1">
      <alignment horizontal="right" vertical="top"/>
    </xf>
    <xf numFmtId="0" fontId="16" fillId="0" borderId="14" xfId="0" applyFont="1" applyFill="1" applyBorder="1" applyAlignment="1">
      <alignment horizontal="right" vertical="top"/>
    </xf>
    <xf numFmtId="0" fontId="16" fillId="0" borderId="0" xfId="0" applyFont="1" applyFill="1" applyBorder="1" applyAlignment="1">
      <alignment horizontal="right" vertical="top"/>
    </xf>
    <xf numFmtId="0" fontId="0" fillId="0" borderId="14" xfId="0" applyFill="1" applyBorder="1" applyAlignment="1">
      <alignment horizontal="right" vertical="top"/>
    </xf>
    <xf numFmtId="1" fontId="16" fillId="0" borderId="14" xfId="0" applyNumberFormat="1" applyFont="1" applyFill="1" applyBorder="1" applyAlignment="1">
      <alignment horizontal="right" vertical="top"/>
    </xf>
    <xf numFmtId="0" fontId="20" fillId="0" borderId="0" xfId="0" applyFont="1" applyAlignment="1">
      <alignment horizontal="left" vertical="top"/>
    </xf>
    <xf numFmtId="0" fontId="20" fillId="0" borderId="0" xfId="0" applyFont="1" applyAlignment="1">
      <alignment vertical="top"/>
    </xf>
    <xf numFmtId="1" fontId="16" fillId="37" borderId="10" xfId="0" applyNumberFormat="1" applyFont="1" applyFill="1" applyBorder="1" applyAlignment="1">
      <alignment vertical="top"/>
    </xf>
    <xf numFmtId="1" fontId="16" fillId="37" borderId="11" xfId="0" applyNumberFormat="1" applyFont="1" applyFill="1" applyBorder="1" applyAlignment="1">
      <alignment vertical="top"/>
    </xf>
    <xf numFmtId="1" fontId="0" fillId="0" borderId="14" xfId="0" applyNumberFormat="1" applyFill="1" applyBorder="1" applyAlignment="1">
      <alignment horizontal="right" vertical="top"/>
    </xf>
    <xf numFmtId="1" fontId="22" fillId="0" borderId="0" xfId="0" applyNumberFormat="1" applyFont="1" applyFill="1" applyBorder="1" applyAlignment="1">
      <alignment horizontal="right" vertical="top"/>
    </xf>
    <xf numFmtId="0" fontId="22" fillId="0" borderId="0" xfId="0" applyFont="1" applyFill="1" applyBorder="1" applyAlignment="1">
      <alignment horizontal="right" vertical="top"/>
    </xf>
    <xf numFmtId="11" fontId="0" fillId="0" borderId="0" xfId="0" applyNumberFormat="1" applyAlignment="1">
      <alignment vertical="top"/>
    </xf>
    <xf numFmtId="0" fontId="0" fillId="0" borderId="0" xfId="0" applyFill="1" applyBorder="1" applyAlignment="1">
      <alignment horizontal="left" vertical="top"/>
    </xf>
    <xf numFmtId="0" fontId="0" fillId="0" borderId="0" xfId="0" applyBorder="1" applyAlignment="1">
      <alignment horizontal="right" vertical="top"/>
    </xf>
    <xf numFmtId="0" fontId="22" fillId="0" borderId="14" xfId="0" applyFont="1" applyFill="1" applyBorder="1" applyAlignment="1">
      <alignment horizontal="right" vertical="top"/>
    </xf>
    <xf numFmtId="0" fontId="23" fillId="0" borderId="0" xfId="0" applyFont="1" applyAlignment="1">
      <alignment horizontal="right" vertical="top"/>
    </xf>
    <xf numFmtId="0" fontId="0" fillId="0" borderId="0" xfId="0" applyAlignment="1">
      <alignment horizontal="right" vertical="top"/>
    </xf>
    <xf numFmtId="1" fontId="23" fillId="0" borderId="0" xfId="0" applyNumberFormat="1" applyFont="1" applyAlignment="1">
      <alignment horizontal="right" vertical="top"/>
    </xf>
    <xf numFmtId="0" fontId="23" fillId="0" borderId="0" xfId="0" applyFont="1" applyAlignment="1">
      <alignment horizontal="left" vertical="top"/>
    </xf>
    <xf numFmtId="1" fontId="0" fillId="37" borderId="10" xfId="0" applyNumberFormat="1" applyFill="1" applyBorder="1" applyAlignment="1">
      <alignment horizontal="right" vertical="top"/>
    </xf>
    <xf numFmtId="0" fontId="0" fillId="36" borderId="11" xfId="0" applyFill="1" applyBorder="1" applyAlignment="1">
      <alignment horizontal="center"/>
    </xf>
    <xf numFmtId="0" fontId="0" fillId="36" borderId="12" xfId="0" applyFill="1" applyBorder="1" applyAlignment="1">
      <alignment horizontal="center"/>
    </xf>
    <xf numFmtId="0" fontId="22" fillId="36" borderId="10" xfId="0" applyFont="1" applyFill="1" applyBorder="1" applyAlignment="1">
      <alignment horizontal="left" vertical="center"/>
    </xf>
    <xf numFmtId="0" fontId="16" fillId="36" borderId="10" xfId="0" applyFont="1" applyFill="1" applyBorder="1" applyAlignment="1">
      <alignment horizontal="left" vertical="center"/>
    </xf>
    <xf numFmtId="0" fontId="0" fillId="38" borderId="11" xfId="0" applyFill="1" applyBorder="1" applyAlignment="1">
      <alignment horizontal="center"/>
    </xf>
    <xf numFmtId="0" fontId="0" fillId="38" borderId="12" xfId="0" applyFill="1" applyBorder="1" applyAlignment="1">
      <alignment horizontal="center"/>
    </xf>
    <xf numFmtId="0" fontId="22" fillId="38" borderId="10" xfId="0" applyFont="1" applyFill="1" applyBorder="1" applyAlignment="1">
      <alignment horizontal="left" vertical="center"/>
    </xf>
    <xf numFmtId="0" fontId="16" fillId="38" borderId="10" xfId="0" applyFont="1" applyFill="1" applyBorder="1" applyAlignment="1">
      <alignment horizontal="left" vertical="center"/>
    </xf>
    <xf numFmtId="0" fontId="0" fillId="34" borderId="11" xfId="0" applyFill="1" applyBorder="1" applyAlignment="1">
      <alignment horizontal="center"/>
    </xf>
    <xf numFmtId="0" fontId="0" fillId="34" borderId="12" xfId="0" applyFill="1" applyBorder="1" applyAlignment="1">
      <alignment horizontal="center"/>
    </xf>
    <xf numFmtId="0" fontId="22" fillId="34" borderId="10" xfId="0" applyFont="1" applyFill="1" applyBorder="1" applyAlignment="1">
      <alignment horizontal="left" vertical="center"/>
    </xf>
    <xf numFmtId="0" fontId="16" fillId="34" borderId="10" xfId="0" applyFont="1" applyFill="1" applyBorder="1" applyAlignment="1">
      <alignment horizontal="left" vertical="center"/>
    </xf>
    <xf numFmtId="1" fontId="22" fillId="33" borderId="10" xfId="0" applyNumberFormat="1" applyFont="1" applyFill="1" applyBorder="1" applyAlignment="1">
      <alignment horizontal="right" vertical="top"/>
    </xf>
    <xf numFmtId="1" fontId="23" fillId="33" borderId="12" xfId="0" applyNumberFormat="1" applyFont="1" applyFill="1" applyBorder="1" applyAlignment="1">
      <alignment horizontal="right" vertical="top"/>
    </xf>
    <xf numFmtId="1" fontId="0" fillId="33" borderId="10" xfId="0" applyNumberFormat="1" applyFill="1" applyBorder="1" applyAlignment="1">
      <alignment horizontal="right" vertical="top"/>
    </xf>
    <xf numFmtId="1" fontId="23" fillId="35" borderId="12" xfId="0" applyNumberFormat="1" applyFont="1" applyFill="1" applyBorder="1" applyAlignment="1">
      <alignment horizontal="right" vertical="top"/>
    </xf>
    <xf numFmtId="1" fontId="0" fillId="35" borderId="10" xfId="0" applyNumberFormat="1" applyFill="1" applyBorder="1" applyAlignment="1">
      <alignment horizontal="right" vertical="top"/>
    </xf>
    <xf numFmtId="1" fontId="22" fillId="35" borderId="10" xfId="0" applyNumberFormat="1" applyFont="1" applyFill="1" applyBorder="1" applyAlignment="1">
      <alignment horizontal="right" vertical="top"/>
    </xf>
    <xf numFmtId="1" fontId="23" fillId="37" borderId="12" xfId="0" applyNumberFormat="1" applyFont="1" applyFill="1" applyBorder="1" applyAlignment="1">
      <alignment horizontal="right" vertical="top"/>
    </xf>
    <xf numFmtId="0" fontId="0" fillId="0" borderId="0" xfId="0" applyFill="1" applyBorder="1" applyAlignment="1">
      <alignment horizontal="right" vertical="center"/>
    </xf>
    <xf numFmtId="11" fontId="0" fillId="0" borderId="0" xfId="0" applyNumberFormat="1" applyFill="1" applyBorder="1"/>
    <xf numFmtId="1" fontId="0" fillId="0" borderId="0" xfId="0" applyNumberFormat="1" applyFill="1" applyBorder="1" applyAlignment="1">
      <alignment horizontal="right" vertical="center"/>
    </xf>
    <xf numFmtId="0" fontId="20" fillId="0" borderId="0" xfId="0" applyFont="1" applyFill="1" applyBorder="1"/>
    <xf numFmtId="0" fontId="0" fillId="0" borderId="0" xfId="0" applyFill="1" applyBorder="1" applyAlignment="1">
      <alignment horizontal="center"/>
    </xf>
    <xf numFmtId="0" fontId="0" fillId="0" borderId="0" xfId="0" applyFill="1" applyBorder="1" applyAlignment="1">
      <alignment horizontal="right" vertical="center"/>
    </xf>
  </cellXfs>
  <cellStyles count="42">
    <cellStyle name="20 % – Zvýraznění 1" xfId="19" builtinId="30" customBuiltin="1"/>
    <cellStyle name="20 % – Zvýraznění 2" xfId="23" builtinId="34" customBuiltin="1"/>
    <cellStyle name="20 % – Zvýraznění 3" xfId="27" builtinId="38" customBuiltin="1"/>
    <cellStyle name="20 % – Zvýraznění 4" xfId="31" builtinId="42" customBuiltin="1"/>
    <cellStyle name="20 % – Zvýraznění 5" xfId="35" builtinId="46" customBuiltin="1"/>
    <cellStyle name="20 % – Zvýraznění 6" xfId="39" builtinId="50" customBuiltin="1"/>
    <cellStyle name="40 % – Zvýraznění 1" xfId="20" builtinId="31" customBuiltin="1"/>
    <cellStyle name="40 % – Zvýraznění 2" xfId="24" builtinId="35" customBuiltin="1"/>
    <cellStyle name="40 % – Zvýraznění 3" xfId="28" builtinId="39" customBuiltin="1"/>
    <cellStyle name="40 % – Zvýraznění 4" xfId="32" builtinId="43" customBuiltin="1"/>
    <cellStyle name="40 % – Zvýraznění 5" xfId="36" builtinId="47" customBuiltin="1"/>
    <cellStyle name="40 % – Zvýraznění 6" xfId="40" builtinId="51" customBuiltin="1"/>
    <cellStyle name="60 % – Zvýraznění 1" xfId="21" builtinId="32" customBuiltin="1"/>
    <cellStyle name="60 % – Zvýraznění 2" xfId="25" builtinId="36" customBuiltin="1"/>
    <cellStyle name="60 % – Zvýraznění 3" xfId="29" builtinId="40" customBuiltin="1"/>
    <cellStyle name="60 % – Zvýraznění 4" xfId="33" builtinId="44" customBuiltin="1"/>
    <cellStyle name="60 % – Zvýraznění 5" xfId="37" builtinId="48" customBuiltin="1"/>
    <cellStyle name="60 % – Zvýraznění 6" xfId="41" builtinId="52" customBuiltin="1"/>
    <cellStyle name="Celkem" xfId="17" builtinId="25" customBuiltin="1"/>
    <cellStyle name="Kontrolní buňka" xfId="13" builtinId="23" customBuiltin="1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ázev" xfId="1" builtinId="15" customBuiltin="1"/>
    <cellStyle name="Neutrální" xfId="8" builtinId="28" customBuiltin="1"/>
    <cellStyle name="Normální" xfId="0" builtinId="0"/>
    <cellStyle name="Poznámka" xfId="15" builtinId="10" customBuiltin="1"/>
    <cellStyle name="Propojená buňka" xfId="12" builtinId="24" customBuiltin="1"/>
    <cellStyle name="Správně" xfId="6" builtinId="26" customBuiltin="1"/>
    <cellStyle name="Špatně" xfId="7" builtinId="27" customBuiltin="1"/>
    <cellStyle name="Text upozornění" xfId="14" builtinId="11" customBuiltin="1"/>
    <cellStyle name="Vstup" xfId="9" builtinId="20" customBuiltin="1"/>
    <cellStyle name="Výpočet" xfId="11" builtinId="22" customBuiltin="1"/>
    <cellStyle name="Výstup" xfId="10" builtinId="21" customBuiltin="1"/>
    <cellStyle name="Vysvětlující text" xfId="16" builtinId="53" customBuiltin="1"/>
    <cellStyle name="Zvýraznění 1" xfId="18" builtinId="29" customBuiltin="1"/>
    <cellStyle name="Zvýraznění 2" xfId="22" builtinId="33" customBuiltin="1"/>
    <cellStyle name="Zvýraznění 3" xfId="26" builtinId="37" customBuiltin="1"/>
    <cellStyle name="Zvýraznění 4" xfId="30" builtinId="41" customBuiltin="1"/>
    <cellStyle name="Zvýraznění 5" xfId="34" builtinId="45" customBuiltin="1"/>
    <cellStyle name="Zvýraznění 6" xfId="38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4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cs-CZ" sz="44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mRNA</a:t>
            </a:r>
          </a:p>
        </c:rich>
      </c:tx>
      <c:layout>
        <c:manualLayout>
          <c:xMode val="edge"/>
          <c:yMode val="edge"/>
          <c:x val="0.42137545062466641"/>
          <c:y val="2.480946802841510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4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>
        <c:manualLayout>
          <c:layoutTarget val="inner"/>
          <c:xMode val="edge"/>
          <c:yMode val="edge"/>
          <c:x val="0.19939979701976149"/>
          <c:y val="0.16192381337648329"/>
          <c:w val="0.74588121892053794"/>
          <c:h val="0.59250136801489894"/>
        </c:manualLayout>
      </c:layout>
      <c:barChart>
        <c:barDir val="col"/>
        <c:grouping val="clustered"/>
        <c:varyColors val="0"/>
        <c:ser>
          <c:idx val="0"/>
          <c:order val="0"/>
          <c:spPr>
            <a:pattFill prst="pct5">
              <a:fgClr>
                <a:schemeClr val="accent1"/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pattFill prst="weave">
                <a:fgClr>
                  <a:srgbClr val="C00000"/>
                </a:fgClr>
                <a:bgClr>
                  <a:schemeClr val="bg1"/>
                </a:bgClr>
              </a:pattFill>
              <a:ln>
                <a:solidFill>
                  <a:srgbClr val="C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24C-43CE-A58F-58802C2C5B45}"/>
              </c:ext>
            </c:extLst>
          </c:dPt>
          <c:dPt>
            <c:idx val="1"/>
            <c:invertIfNegative val="0"/>
            <c:bubble3D val="0"/>
            <c:spPr>
              <a:pattFill prst="weave">
                <a:fgClr>
                  <a:srgbClr val="C00000"/>
                </a:fgClr>
                <a:bgClr>
                  <a:schemeClr val="bg1"/>
                </a:bgClr>
              </a:pattFill>
              <a:ln>
                <a:solidFill>
                  <a:srgbClr val="C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C24C-43CE-A58F-58802C2C5B45}"/>
              </c:ext>
            </c:extLst>
          </c:dPt>
          <c:dPt>
            <c:idx val="2"/>
            <c:invertIfNegative val="0"/>
            <c:bubble3D val="0"/>
            <c:spPr>
              <a:pattFill prst="weave">
                <a:fgClr>
                  <a:srgbClr val="C00000"/>
                </a:fgClr>
                <a:bgClr>
                  <a:schemeClr val="bg1"/>
                </a:bgClr>
              </a:pattFill>
              <a:ln>
                <a:solidFill>
                  <a:srgbClr val="C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24C-43CE-A58F-58802C2C5B45}"/>
              </c:ext>
            </c:extLst>
          </c:dPt>
          <c:dPt>
            <c:idx val="3"/>
            <c:invertIfNegative val="0"/>
            <c:bubble3D val="0"/>
            <c:spPr>
              <a:pattFill prst="pct90">
                <a:fgClr>
                  <a:srgbClr val="C00000"/>
                </a:fgClr>
                <a:bgClr>
                  <a:schemeClr val="bg1"/>
                </a:bgClr>
              </a:pattFill>
              <a:ln>
                <a:solidFill>
                  <a:srgbClr val="C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C24C-43CE-A58F-58802C2C5B45}"/>
              </c:ext>
            </c:extLst>
          </c:dPt>
          <c:dPt>
            <c:idx val="4"/>
            <c:invertIfNegative val="0"/>
            <c:bubble3D val="0"/>
            <c:spPr>
              <a:pattFill prst="pct90">
                <a:fgClr>
                  <a:srgbClr val="C00000"/>
                </a:fgClr>
                <a:bgClr>
                  <a:schemeClr val="bg1"/>
                </a:bgClr>
              </a:pattFill>
              <a:ln>
                <a:solidFill>
                  <a:srgbClr val="C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2632-4759-9290-93CB31CE2966}"/>
              </c:ext>
            </c:extLst>
          </c:dPt>
          <c:dPt>
            <c:idx val="5"/>
            <c:invertIfNegative val="0"/>
            <c:bubble3D val="0"/>
            <c:spPr>
              <a:pattFill prst="pct90">
                <a:fgClr>
                  <a:srgbClr val="C00000"/>
                </a:fgClr>
                <a:bgClr>
                  <a:schemeClr val="bg1"/>
                </a:bgClr>
              </a:pattFill>
              <a:ln>
                <a:solidFill>
                  <a:srgbClr val="C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2632-4759-9290-93CB31CE2966}"/>
              </c:ext>
            </c:extLst>
          </c:dPt>
          <c:errBars>
            <c:errBarType val="both"/>
            <c:errValType val="cust"/>
            <c:noEndCap val="0"/>
            <c:plus>
              <c:numRef>
                <c:f>'mRNA obr 1 cyto'!$AD$5:$AI$5</c:f>
                <c:numCache>
                  <c:formatCode>General</c:formatCode>
                  <c:ptCount val="6"/>
                  <c:pt idx="0">
                    <c:v>935.37948937091846</c:v>
                  </c:pt>
                  <c:pt idx="1">
                    <c:v>757.98755258680956</c:v>
                  </c:pt>
                  <c:pt idx="2">
                    <c:v>1268.5027779937113</c:v>
                  </c:pt>
                  <c:pt idx="3">
                    <c:v>3894.56381785657</c:v>
                  </c:pt>
                  <c:pt idx="4">
                    <c:v>2229.3599107931905</c:v>
                  </c:pt>
                  <c:pt idx="5">
                    <c:v>6947.8164280596484</c:v>
                  </c:pt>
                </c:numCache>
              </c:numRef>
            </c:plus>
            <c:minus>
              <c:numRef>
                <c:f>'mRNA obr 1 cyto'!$AD$5:$AI$5</c:f>
                <c:numCache>
                  <c:formatCode>General</c:formatCode>
                  <c:ptCount val="6"/>
                  <c:pt idx="0">
                    <c:v>935.37948937091846</c:v>
                  </c:pt>
                  <c:pt idx="1">
                    <c:v>757.98755258680956</c:v>
                  </c:pt>
                  <c:pt idx="2">
                    <c:v>1268.5027779937113</c:v>
                  </c:pt>
                  <c:pt idx="3">
                    <c:v>3894.56381785657</c:v>
                  </c:pt>
                  <c:pt idx="4">
                    <c:v>2229.3599107931905</c:v>
                  </c:pt>
                  <c:pt idx="5">
                    <c:v>6947.8164280596484</c:v>
                  </c:pt>
                </c:numCache>
              </c:numRef>
            </c:minus>
            <c:spPr>
              <a:noFill/>
              <a:ln w="38100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multiLvlStrRef>
              <c:f>'mRNA obr 1 cyto'!$AD$2:$AI$3</c:f>
              <c:multiLvlStrCache>
                <c:ptCount val="6"/>
                <c:lvl>
                  <c:pt idx="0">
                    <c:v>Ctrl</c:v>
                  </c:pt>
                  <c:pt idx="1">
                    <c:v>UVC 10 min</c:v>
                  </c:pt>
                  <c:pt idx="2">
                    <c:v>UVC 30 min</c:v>
                  </c:pt>
                  <c:pt idx="3">
                    <c:v>Ctrl</c:v>
                  </c:pt>
                  <c:pt idx="4">
                    <c:v>UVC 10 min</c:v>
                  </c:pt>
                  <c:pt idx="5">
                    <c:v>UVC 30 min</c:v>
                  </c:pt>
                </c:lvl>
                <c:lvl>
                  <c:pt idx="0">
                    <c:v>Cytoplasm</c:v>
                  </c:pt>
                  <c:pt idx="3">
                    <c:v>Nucleus</c:v>
                  </c:pt>
                </c:lvl>
              </c:multiLvlStrCache>
            </c:multiLvlStrRef>
          </c:cat>
          <c:val>
            <c:numRef>
              <c:f>'mRNA obr 1 cyto'!$AD$4:$AI$4</c:f>
              <c:numCache>
                <c:formatCode>0</c:formatCode>
                <c:ptCount val="6"/>
                <c:pt idx="0">
                  <c:v>1949.7777777777785</c:v>
                </c:pt>
                <c:pt idx="1">
                  <c:v>2132.5111111111109</c:v>
                </c:pt>
                <c:pt idx="2">
                  <c:v>9344.0666666666693</c:v>
                </c:pt>
                <c:pt idx="3">
                  <c:v>25435.511111111122</c:v>
                </c:pt>
                <c:pt idx="4">
                  <c:v>13725.133333333333</c:v>
                </c:pt>
                <c:pt idx="5">
                  <c:v>65420.511111111162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4C-43CE-A58F-58802C2C5B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7"/>
        <c:axId val="1769027951"/>
        <c:axId val="622018655"/>
      </c:barChart>
      <c:catAx>
        <c:axId val="1769027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622018655"/>
        <c:crosses val="autoZero"/>
        <c:auto val="1"/>
        <c:lblAlgn val="ctr"/>
        <c:lblOffset val="100"/>
        <c:noMultiLvlLbl val="0"/>
      </c:catAx>
      <c:valAx>
        <c:axId val="622018655"/>
        <c:scaling>
          <c:orientation val="minMax"/>
          <c:max val="8000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26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 sz="2600" b="1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Fluorescence intensity</a:t>
                </a:r>
              </a:p>
            </c:rich>
          </c:tx>
          <c:layout>
            <c:manualLayout>
              <c:xMode val="edge"/>
              <c:yMode val="edge"/>
              <c:x val="3.6276388888888886E-2"/>
              <c:y val="0.2014543055555555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6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0" sourceLinked="1"/>
        <c:majorTickMark val="out"/>
        <c:minorTickMark val="none"/>
        <c:tickLblPos val="nextTo"/>
        <c:spPr>
          <a:noFill/>
          <a:ln w="3175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769027951"/>
        <c:crosses val="autoZero"/>
        <c:crossBetween val="between"/>
        <c:majorUnit val="20000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4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 sz="44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let-7e</a:t>
            </a:r>
          </a:p>
        </c:rich>
      </c:tx>
      <c:layout>
        <c:manualLayout>
          <c:xMode val="edge"/>
          <c:yMode val="edge"/>
          <c:x val="0.4351042347576175"/>
          <c:y val="1.64266450916936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4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>
        <c:manualLayout>
          <c:layoutTarget val="inner"/>
          <c:xMode val="edge"/>
          <c:yMode val="edge"/>
          <c:x val="0.20644992235699033"/>
          <c:y val="0.16731823085221142"/>
          <c:w val="0.74016292800695227"/>
          <c:h val="0.5867756944444444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pattFill prst="weave">
                <a:fgClr>
                  <a:srgbClr val="C00000"/>
                </a:fgClr>
                <a:bgClr>
                  <a:schemeClr val="bg1"/>
                </a:bgClr>
              </a:pattFill>
              <a:ln>
                <a:solidFill>
                  <a:srgbClr val="C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200-4DD7-B1D7-D4E323374297}"/>
              </c:ext>
            </c:extLst>
          </c:dPt>
          <c:dPt>
            <c:idx val="1"/>
            <c:invertIfNegative val="0"/>
            <c:bubble3D val="0"/>
            <c:spPr>
              <a:pattFill prst="weave">
                <a:fgClr>
                  <a:srgbClr val="C00000"/>
                </a:fgClr>
                <a:bgClr>
                  <a:schemeClr val="bg1"/>
                </a:bgClr>
              </a:pattFill>
              <a:ln>
                <a:solidFill>
                  <a:srgbClr val="C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200-4DD7-B1D7-D4E323374297}"/>
              </c:ext>
            </c:extLst>
          </c:dPt>
          <c:dPt>
            <c:idx val="2"/>
            <c:invertIfNegative val="0"/>
            <c:bubble3D val="0"/>
            <c:spPr>
              <a:pattFill prst="weave">
                <a:fgClr>
                  <a:srgbClr val="C00000"/>
                </a:fgClr>
                <a:bgClr>
                  <a:schemeClr val="bg1"/>
                </a:bgClr>
              </a:pattFill>
              <a:ln>
                <a:solidFill>
                  <a:srgbClr val="C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200-4DD7-B1D7-D4E323374297}"/>
              </c:ext>
            </c:extLst>
          </c:dPt>
          <c:dPt>
            <c:idx val="3"/>
            <c:invertIfNegative val="0"/>
            <c:bubble3D val="0"/>
            <c:spPr>
              <a:pattFill prst="pct90">
                <a:fgClr>
                  <a:srgbClr val="C00000"/>
                </a:fgClr>
                <a:bgClr>
                  <a:schemeClr val="bg1"/>
                </a:bgClr>
              </a:pattFill>
              <a:ln>
                <a:solidFill>
                  <a:srgbClr val="C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7200-4DD7-B1D7-D4E323374297}"/>
              </c:ext>
            </c:extLst>
          </c:dPt>
          <c:dPt>
            <c:idx val="4"/>
            <c:invertIfNegative val="0"/>
            <c:bubble3D val="0"/>
            <c:spPr>
              <a:pattFill prst="pct90">
                <a:fgClr>
                  <a:srgbClr val="C00000"/>
                </a:fgClr>
                <a:bgClr>
                  <a:schemeClr val="bg1"/>
                </a:bgClr>
              </a:pattFill>
              <a:ln>
                <a:solidFill>
                  <a:srgbClr val="C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0A87-4B33-830D-899ACB515804}"/>
              </c:ext>
            </c:extLst>
          </c:dPt>
          <c:dPt>
            <c:idx val="5"/>
            <c:invertIfNegative val="0"/>
            <c:bubble3D val="0"/>
            <c:spPr>
              <a:pattFill prst="pct90">
                <a:fgClr>
                  <a:srgbClr val="C00000"/>
                </a:fgClr>
                <a:bgClr>
                  <a:schemeClr val="bg1"/>
                </a:bgClr>
              </a:pattFill>
              <a:ln>
                <a:solidFill>
                  <a:srgbClr val="C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0A87-4B33-830D-899ACB515804}"/>
              </c:ext>
            </c:extLst>
          </c:dPt>
          <c:errBars>
            <c:errBarType val="both"/>
            <c:errValType val="cust"/>
            <c:noEndCap val="0"/>
            <c:plus>
              <c:numRef>
                <c:f>'mRNA obr 1 cyto'!$AD$62:$AI$62</c:f>
                <c:numCache>
                  <c:formatCode>General</c:formatCode>
                  <c:ptCount val="6"/>
                  <c:pt idx="0">
                    <c:v>985.88713951032548</c:v>
                  </c:pt>
                  <c:pt idx="1">
                    <c:v>550.30739243884966</c:v>
                  </c:pt>
                  <c:pt idx="2">
                    <c:v>2365.2300904437998</c:v>
                  </c:pt>
                  <c:pt idx="3">
                    <c:v>4349.5005145333935</c:v>
                  </c:pt>
                  <c:pt idx="4">
                    <c:v>4804.2236008447317</c:v>
                  </c:pt>
                  <c:pt idx="5">
                    <c:v>9285.0982371794344</c:v>
                  </c:pt>
                </c:numCache>
              </c:numRef>
            </c:plus>
            <c:minus>
              <c:numRef>
                <c:f>'mRNA obr 1 cyto'!$AD$62:$AI$62</c:f>
                <c:numCache>
                  <c:formatCode>General</c:formatCode>
                  <c:ptCount val="6"/>
                  <c:pt idx="0">
                    <c:v>985.88713951032548</c:v>
                  </c:pt>
                  <c:pt idx="1">
                    <c:v>550.30739243884966</c:v>
                  </c:pt>
                  <c:pt idx="2">
                    <c:v>2365.2300904437998</c:v>
                  </c:pt>
                  <c:pt idx="3">
                    <c:v>4349.5005145333935</c:v>
                  </c:pt>
                  <c:pt idx="4">
                    <c:v>4804.2236008447317</c:v>
                  </c:pt>
                  <c:pt idx="5">
                    <c:v>9285.0982371794344</c:v>
                  </c:pt>
                </c:numCache>
              </c:numRef>
            </c:minus>
            <c:spPr>
              <a:noFill/>
              <a:ln w="38100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multiLvlStrRef>
              <c:f>'mRNA obr 1 cyto'!$AD$59:$AI$60</c:f>
              <c:multiLvlStrCache>
                <c:ptCount val="6"/>
                <c:lvl>
                  <c:pt idx="0">
                    <c:v>Ctrl</c:v>
                  </c:pt>
                  <c:pt idx="1">
                    <c:v>UVC 10 min</c:v>
                  </c:pt>
                  <c:pt idx="2">
                    <c:v>UVC 30 min</c:v>
                  </c:pt>
                  <c:pt idx="3">
                    <c:v>Ctrl</c:v>
                  </c:pt>
                  <c:pt idx="4">
                    <c:v>UVC 10 min</c:v>
                  </c:pt>
                  <c:pt idx="5">
                    <c:v>UVC 30 min</c:v>
                  </c:pt>
                </c:lvl>
                <c:lvl>
                  <c:pt idx="0">
                    <c:v>Cytoplasm</c:v>
                  </c:pt>
                  <c:pt idx="3">
                    <c:v>Nucleus</c:v>
                  </c:pt>
                </c:lvl>
              </c:multiLvlStrCache>
            </c:multiLvlStrRef>
          </c:cat>
          <c:val>
            <c:numRef>
              <c:f>'mRNA obr 1 cyto'!$AD$61:$AI$61</c:f>
              <c:numCache>
                <c:formatCode>0</c:formatCode>
                <c:ptCount val="6"/>
                <c:pt idx="0">
                  <c:v>2280.1999999999998</c:v>
                </c:pt>
                <c:pt idx="1">
                  <c:v>2131.5777777777762</c:v>
                </c:pt>
                <c:pt idx="2">
                  <c:v>7235.7999999999965</c:v>
                </c:pt>
                <c:pt idx="3">
                  <c:v>15463.399999999991</c:v>
                </c:pt>
                <c:pt idx="4">
                  <c:v>14920.64444444445</c:v>
                </c:pt>
                <c:pt idx="5">
                  <c:v>27933.600000000028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200-4DD7-B1D7-D4E3233742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7"/>
        <c:axId val="1769027951"/>
        <c:axId val="622018655"/>
      </c:barChart>
      <c:catAx>
        <c:axId val="1769027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622018655"/>
        <c:crosses val="autoZero"/>
        <c:auto val="1"/>
        <c:lblAlgn val="ctr"/>
        <c:lblOffset val="100"/>
        <c:noMultiLvlLbl val="0"/>
      </c:catAx>
      <c:valAx>
        <c:axId val="622018655"/>
        <c:scaling>
          <c:orientation val="minMax"/>
          <c:max val="4000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26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 sz="2600" b="1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Fluorescence intensity</a:t>
                </a:r>
              </a:p>
            </c:rich>
          </c:tx>
          <c:layout>
            <c:manualLayout>
              <c:xMode val="edge"/>
              <c:yMode val="edge"/>
              <c:x val="3.9093019699434177E-2"/>
              <c:y val="0.1939368602993242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6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0" sourceLinked="1"/>
        <c:majorTickMark val="out"/>
        <c:minorTickMark val="none"/>
        <c:tickLblPos val="nextTo"/>
        <c:spPr>
          <a:noFill/>
          <a:ln w="3175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769027951"/>
        <c:crosses val="autoZero"/>
        <c:crossBetween val="between"/>
        <c:majorUnit val="1000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4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cs-CZ" sz="44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miR-203a</a:t>
            </a:r>
          </a:p>
        </c:rich>
      </c:tx>
      <c:layout>
        <c:manualLayout>
          <c:xMode val="edge"/>
          <c:yMode val="edge"/>
          <c:x val="0.38574899980646127"/>
          <c:y val="2.14339632860445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4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>
        <c:manualLayout>
          <c:layoutTarget val="inner"/>
          <c:xMode val="edge"/>
          <c:yMode val="edge"/>
          <c:x val="0.1971371310053758"/>
          <c:y val="0.17975742927841473"/>
          <c:w val="0.74579776067904313"/>
          <c:h val="0.58148402777777775"/>
        </c:manualLayout>
      </c:layout>
      <c:barChart>
        <c:barDir val="col"/>
        <c:grouping val="clustered"/>
        <c:varyColors val="0"/>
        <c:ser>
          <c:idx val="0"/>
          <c:order val="0"/>
          <c:spPr>
            <a:pattFill prst="weave">
              <a:fgClr>
                <a:srgbClr val="C00000"/>
              </a:fgClr>
              <a:bgClr>
                <a:schemeClr val="bg1"/>
              </a:bgClr>
            </a:pattFill>
            <a:ln>
              <a:solidFill>
                <a:srgbClr val="C00000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pattFill prst="weave">
                <a:fgClr>
                  <a:srgbClr val="C00000"/>
                </a:fgClr>
                <a:bgClr>
                  <a:schemeClr val="bg1"/>
                </a:bgClr>
              </a:pattFill>
              <a:ln>
                <a:solidFill>
                  <a:srgbClr val="C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4CAC-4B2B-B52C-715022746373}"/>
              </c:ext>
            </c:extLst>
          </c:dPt>
          <c:dPt>
            <c:idx val="1"/>
            <c:invertIfNegative val="0"/>
            <c:bubble3D val="0"/>
            <c:spPr>
              <a:pattFill prst="weave">
                <a:fgClr>
                  <a:srgbClr val="C00000"/>
                </a:fgClr>
                <a:bgClr>
                  <a:schemeClr val="bg1"/>
                </a:bgClr>
              </a:pattFill>
              <a:ln>
                <a:solidFill>
                  <a:srgbClr val="C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4CAC-4B2B-B52C-715022746373}"/>
              </c:ext>
            </c:extLst>
          </c:dPt>
          <c:dPt>
            <c:idx val="2"/>
            <c:invertIfNegative val="0"/>
            <c:bubble3D val="0"/>
            <c:spPr>
              <a:pattFill prst="weave">
                <a:fgClr>
                  <a:srgbClr val="C00000"/>
                </a:fgClr>
                <a:bgClr>
                  <a:schemeClr val="bg1"/>
                </a:bgClr>
              </a:pattFill>
              <a:ln>
                <a:solidFill>
                  <a:srgbClr val="C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4CAC-4B2B-B52C-715022746373}"/>
              </c:ext>
            </c:extLst>
          </c:dPt>
          <c:dPt>
            <c:idx val="3"/>
            <c:invertIfNegative val="0"/>
            <c:bubble3D val="0"/>
            <c:spPr>
              <a:pattFill prst="pct90">
                <a:fgClr>
                  <a:srgbClr val="C00000"/>
                </a:fgClr>
                <a:bgClr>
                  <a:schemeClr val="bg1"/>
                </a:bgClr>
              </a:pattFill>
              <a:ln>
                <a:solidFill>
                  <a:srgbClr val="C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4CAC-4B2B-B52C-715022746373}"/>
              </c:ext>
            </c:extLst>
          </c:dPt>
          <c:dPt>
            <c:idx val="4"/>
            <c:invertIfNegative val="0"/>
            <c:bubble3D val="0"/>
            <c:spPr>
              <a:pattFill prst="pct90">
                <a:fgClr>
                  <a:srgbClr val="C00000"/>
                </a:fgClr>
                <a:bgClr>
                  <a:schemeClr val="bg1"/>
                </a:bgClr>
              </a:pattFill>
              <a:ln>
                <a:solidFill>
                  <a:srgbClr val="C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D4CE-4C14-8914-F478E6386285}"/>
              </c:ext>
            </c:extLst>
          </c:dPt>
          <c:dPt>
            <c:idx val="5"/>
            <c:invertIfNegative val="0"/>
            <c:bubble3D val="0"/>
            <c:spPr>
              <a:pattFill prst="pct90">
                <a:fgClr>
                  <a:srgbClr val="C00000"/>
                </a:fgClr>
                <a:bgClr>
                  <a:schemeClr val="bg1"/>
                </a:bgClr>
              </a:pattFill>
              <a:ln>
                <a:solidFill>
                  <a:srgbClr val="C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D4CE-4C14-8914-F478E6386285}"/>
              </c:ext>
            </c:extLst>
          </c:dPt>
          <c:errBars>
            <c:errBarType val="both"/>
            <c:errValType val="cust"/>
            <c:noEndCap val="0"/>
            <c:plus>
              <c:numRef>
                <c:f>'mRNA obr 1 cyto'!$AD$119:$AI$119</c:f>
                <c:numCache>
                  <c:formatCode>General</c:formatCode>
                  <c:ptCount val="6"/>
                  <c:pt idx="0">
                    <c:v>273.62741000523516</c:v>
                  </c:pt>
                  <c:pt idx="1">
                    <c:v>484.79826834226333</c:v>
                  </c:pt>
                  <c:pt idx="2">
                    <c:v>618.05872748249124</c:v>
                  </c:pt>
                  <c:pt idx="3">
                    <c:v>332.05020295724847</c:v>
                  </c:pt>
                  <c:pt idx="4">
                    <c:v>554.27532669042876</c:v>
                  </c:pt>
                  <c:pt idx="5">
                    <c:v>1624.3540446042496</c:v>
                  </c:pt>
                </c:numCache>
              </c:numRef>
            </c:plus>
            <c:minus>
              <c:numRef>
                <c:f>'mRNA obr 1 cyto'!$AD$119:$AI$119</c:f>
                <c:numCache>
                  <c:formatCode>General</c:formatCode>
                  <c:ptCount val="6"/>
                  <c:pt idx="0">
                    <c:v>273.62741000523516</c:v>
                  </c:pt>
                  <c:pt idx="1">
                    <c:v>484.79826834226333</c:v>
                  </c:pt>
                  <c:pt idx="2">
                    <c:v>618.05872748249124</c:v>
                  </c:pt>
                  <c:pt idx="3">
                    <c:v>332.05020295724847</c:v>
                  </c:pt>
                  <c:pt idx="4">
                    <c:v>554.27532669042876</c:v>
                  </c:pt>
                  <c:pt idx="5">
                    <c:v>1624.3540446042496</c:v>
                  </c:pt>
                </c:numCache>
              </c:numRef>
            </c:minus>
            <c:spPr>
              <a:noFill/>
              <a:ln w="38100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multiLvlStrRef>
              <c:f>'mRNA obr 1 cyto'!$AD$116:$AI$117</c:f>
              <c:multiLvlStrCache>
                <c:ptCount val="6"/>
                <c:lvl>
                  <c:pt idx="0">
                    <c:v>Ctrl</c:v>
                  </c:pt>
                  <c:pt idx="1">
                    <c:v>UVC 10 min</c:v>
                  </c:pt>
                  <c:pt idx="2">
                    <c:v>UVC 30 min</c:v>
                  </c:pt>
                  <c:pt idx="3">
                    <c:v>Ctrl</c:v>
                  </c:pt>
                  <c:pt idx="4">
                    <c:v>UVC 10 min</c:v>
                  </c:pt>
                  <c:pt idx="5">
                    <c:v>UVC 30 min</c:v>
                  </c:pt>
                </c:lvl>
                <c:lvl>
                  <c:pt idx="0">
                    <c:v>Cytoplasm</c:v>
                  </c:pt>
                  <c:pt idx="3">
                    <c:v>Nucleus</c:v>
                  </c:pt>
                </c:lvl>
              </c:multiLvlStrCache>
            </c:multiLvlStrRef>
          </c:cat>
          <c:val>
            <c:numRef>
              <c:f>'mRNA obr 1 cyto'!$AD$118:$AI$118</c:f>
              <c:numCache>
                <c:formatCode>0</c:formatCode>
                <c:ptCount val="6"/>
                <c:pt idx="0">
                  <c:v>1100.1111111111109</c:v>
                </c:pt>
                <c:pt idx="1">
                  <c:v>1975.9777777777767</c:v>
                </c:pt>
                <c:pt idx="2">
                  <c:v>3633.3555555555563</c:v>
                </c:pt>
                <c:pt idx="3">
                  <c:v>1208.4222222222222</c:v>
                </c:pt>
                <c:pt idx="4">
                  <c:v>1925.399999999999</c:v>
                </c:pt>
                <c:pt idx="5">
                  <c:v>5771.4000000000024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CAC-4B2B-B52C-7150227463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7"/>
        <c:axId val="1769027951"/>
        <c:axId val="622018655"/>
      </c:barChart>
      <c:catAx>
        <c:axId val="1769027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622018655"/>
        <c:crosses val="autoZero"/>
        <c:auto val="1"/>
        <c:lblAlgn val="ctr"/>
        <c:lblOffset val="100"/>
        <c:noMultiLvlLbl val="0"/>
      </c:catAx>
      <c:valAx>
        <c:axId val="622018655"/>
        <c:scaling>
          <c:orientation val="minMax"/>
          <c:max val="800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26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 sz="2600" b="1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Fluorescence intensity</a:t>
                </a:r>
              </a:p>
            </c:rich>
          </c:tx>
          <c:layout>
            <c:manualLayout>
              <c:xMode val="edge"/>
              <c:yMode val="edge"/>
              <c:x val="4.0971297256797809E-2"/>
              <c:y val="0.1976956162398974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6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0" sourceLinked="1"/>
        <c:majorTickMark val="out"/>
        <c:minorTickMark val="none"/>
        <c:tickLblPos val="nextTo"/>
        <c:spPr>
          <a:noFill/>
          <a:ln w="3175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769027951"/>
        <c:crosses val="autoZero"/>
        <c:crossBetween val="between"/>
        <c:majorUnit val="200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12731</xdr:colOff>
      <xdr:row>6</xdr:row>
      <xdr:rowOff>34787</xdr:rowOff>
    </xdr:from>
    <xdr:to>
      <xdr:col>44</xdr:col>
      <xdr:colOff>365335</xdr:colOff>
      <xdr:row>44</xdr:row>
      <xdr:rowOff>21287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D03D6C37-EC7C-791C-7681-A0E4D56BBE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28</xdr:col>
      <xdr:colOff>34685</xdr:colOff>
      <xdr:row>63</xdr:row>
      <xdr:rowOff>21670</xdr:rowOff>
    </xdr:from>
    <xdr:to>
      <xdr:col>44</xdr:col>
      <xdr:colOff>376235</xdr:colOff>
      <xdr:row>101</xdr:row>
      <xdr:rowOff>8170</xdr:rowOff>
    </xdr:to>
    <xdr:graphicFrame macro="">
      <xdr:nvGraphicFramePr>
        <xdr:cNvPr id="8" name="Graf 7">
          <a:extLst>
            <a:ext uri="{FF2B5EF4-FFF2-40B4-BE49-F238E27FC236}">
              <a16:creationId xmlns:a16="http://schemas.microsoft.com/office/drawing/2014/main" id="{5D0BE251-D87B-43DF-AF64-607E3919EE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28</xdr:col>
      <xdr:colOff>23812</xdr:colOff>
      <xdr:row>120</xdr:row>
      <xdr:rowOff>33336</xdr:rowOff>
    </xdr:from>
    <xdr:to>
      <xdr:col>44</xdr:col>
      <xdr:colOff>346312</xdr:colOff>
      <xdr:row>158</xdr:row>
      <xdr:rowOff>19836</xdr:rowOff>
    </xdr:to>
    <xdr:graphicFrame macro="">
      <xdr:nvGraphicFramePr>
        <xdr:cNvPr id="11" name="Graf 10">
          <a:extLst>
            <a:ext uri="{FF2B5EF4-FFF2-40B4-BE49-F238E27FC236}">
              <a16:creationId xmlns:a16="http://schemas.microsoft.com/office/drawing/2014/main" id="{824BCD21-3875-40C8-A688-8C7C30D363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A226"/>
  <sheetViews>
    <sheetView tabSelected="1" zoomScale="25" zoomScaleNormal="25" workbookViewId="0">
      <selection activeCell="BD138" sqref="BD138"/>
    </sheetView>
  </sheetViews>
  <sheetFormatPr defaultRowHeight="15" x14ac:dyDescent="0.25"/>
  <cols>
    <col min="1" max="1" width="14.7109375" style="16" bestFit="1" customWidth="1"/>
    <col min="2" max="2" width="14.7109375" bestFit="1" customWidth="1"/>
    <col min="3" max="3" width="14.140625" bestFit="1" customWidth="1"/>
    <col min="4" max="4" width="17.28515625" customWidth="1"/>
    <col min="5" max="5" width="8.85546875" bestFit="1" customWidth="1"/>
    <col min="6" max="6" width="14.140625" bestFit="1" customWidth="1"/>
    <col min="7" max="7" width="17.28515625" bestFit="1" customWidth="1"/>
    <col min="8" max="8" width="8.85546875" bestFit="1" customWidth="1"/>
    <col min="9" max="9" width="9.140625" customWidth="1"/>
    <col min="10" max="10" width="14.7109375" style="16" bestFit="1" customWidth="1"/>
    <col min="11" max="11" width="14.7109375" bestFit="1" customWidth="1"/>
    <col min="12" max="12" width="14.140625" customWidth="1"/>
    <col min="13" max="13" width="14.7109375" bestFit="1" customWidth="1"/>
    <col min="14" max="14" width="8.85546875" bestFit="1" customWidth="1"/>
    <col min="15" max="15" width="14.140625" customWidth="1"/>
    <col min="16" max="16" width="14.7109375" bestFit="1" customWidth="1"/>
    <col min="17" max="17" width="8.85546875" bestFit="1" customWidth="1"/>
    <col min="18" max="18" width="9.140625" customWidth="1"/>
    <col min="19" max="19" width="14.7109375" style="16" bestFit="1" customWidth="1"/>
    <col min="20" max="20" width="14.7109375" bestFit="1" customWidth="1"/>
    <col min="21" max="21" width="14.140625" bestFit="1" customWidth="1"/>
    <col min="22" max="22" width="14.7109375" bestFit="1" customWidth="1"/>
    <col min="23" max="23" width="8.85546875" bestFit="1" customWidth="1"/>
    <col min="24" max="24" width="14.140625" bestFit="1" customWidth="1"/>
    <col min="25" max="25" width="14.7109375" bestFit="1" customWidth="1"/>
    <col min="26" max="26" width="8.85546875" bestFit="1" customWidth="1"/>
    <col min="27" max="28" width="9.140625" customWidth="1"/>
    <col min="29" max="29" width="7.7109375" customWidth="1"/>
    <col min="30" max="30" width="7" bestFit="1" customWidth="1"/>
    <col min="31" max="32" width="14.42578125" bestFit="1" customWidth="1"/>
    <col min="33" max="33" width="8.42578125" customWidth="1"/>
    <col min="34" max="34" width="14.42578125" bestFit="1" customWidth="1"/>
    <col min="35" max="35" width="14.5703125" bestFit="1" customWidth="1"/>
    <col min="36" max="36" width="9.140625" customWidth="1"/>
    <col min="38" max="61" width="9.140625" customWidth="1"/>
    <col min="63" max="69" width="9.140625" customWidth="1"/>
    <col min="71" max="77" width="9.140625" customWidth="1"/>
  </cols>
  <sheetData>
    <row r="1" spans="1:126" ht="26.25" x14ac:dyDescent="0.25">
      <c r="A1" s="30"/>
      <c r="B1" s="31" t="s">
        <v>6</v>
      </c>
      <c r="C1" s="31"/>
      <c r="D1" s="31"/>
      <c r="E1" s="31"/>
      <c r="F1" s="31"/>
      <c r="G1" s="31"/>
      <c r="H1" s="31"/>
      <c r="I1" s="32"/>
      <c r="J1" s="30"/>
      <c r="K1" s="33" t="s">
        <v>22</v>
      </c>
      <c r="L1" s="33"/>
      <c r="M1" s="33"/>
      <c r="N1" s="33"/>
      <c r="O1" s="33"/>
      <c r="P1" s="33"/>
      <c r="Q1" s="33"/>
      <c r="R1" s="32"/>
      <c r="S1" s="30"/>
      <c r="T1" s="34" t="s">
        <v>8</v>
      </c>
      <c r="U1" s="34"/>
      <c r="V1" s="34"/>
      <c r="W1" s="34"/>
      <c r="X1" s="34"/>
      <c r="Y1" s="34"/>
      <c r="Z1" s="34"/>
      <c r="AB1" s="4"/>
      <c r="AC1" s="31" t="s">
        <v>17</v>
      </c>
      <c r="AD1" s="31"/>
      <c r="AE1" s="31"/>
      <c r="AF1" s="31"/>
      <c r="AG1" s="31"/>
      <c r="AH1" s="31"/>
      <c r="AI1" s="31"/>
      <c r="AK1" s="1"/>
      <c r="AS1" s="4"/>
    </row>
    <row r="2" spans="1:126" ht="18.75" x14ac:dyDescent="0.25">
      <c r="A2" s="30"/>
      <c r="B2" s="12" t="s">
        <v>0</v>
      </c>
      <c r="C2" s="35" t="s">
        <v>4</v>
      </c>
      <c r="D2" s="35"/>
      <c r="E2" s="35"/>
      <c r="F2" s="35" t="s">
        <v>5</v>
      </c>
      <c r="G2" s="35"/>
      <c r="H2" s="35"/>
      <c r="I2" s="36"/>
      <c r="J2" s="37"/>
      <c r="K2" s="14" t="s">
        <v>0</v>
      </c>
      <c r="L2" s="38" t="s">
        <v>4</v>
      </c>
      <c r="M2" s="38"/>
      <c r="N2" s="38"/>
      <c r="O2" s="38" t="s">
        <v>5</v>
      </c>
      <c r="P2" s="38"/>
      <c r="Q2" s="38"/>
      <c r="R2" s="36"/>
      <c r="S2" s="37"/>
      <c r="T2" s="19" t="s">
        <v>0</v>
      </c>
      <c r="U2" s="39" t="s">
        <v>4</v>
      </c>
      <c r="V2" s="39"/>
      <c r="W2" s="39"/>
      <c r="X2" s="39" t="s">
        <v>5</v>
      </c>
      <c r="Y2" s="39"/>
      <c r="Z2" s="39"/>
      <c r="AB2" s="5"/>
      <c r="AC2" s="83"/>
      <c r="AD2" s="35" t="s">
        <v>4</v>
      </c>
      <c r="AE2" s="35"/>
      <c r="AF2" s="35"/>
      <c r="AG2" s="35" t="s">
        <v>5</v>
      </c>
      <c r="AH2" s="35"/>
      <c r="AI2" s="35"/>
      <c r="AK2" s="3"/>
      <c r="AS2" s="5"/>
      <c r="BA2" s="5"/>
      <c r="BJ2" s="3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</row>
    <row r="3" spans="1:126" ht="18.75" x14ac:dyDescent="0.25">
      <c r="A3" s="30"/>
      <c r="B3" s="13"/>
      <c r="C3" s="40" t="s">
        <v>1</v>
      </c>
      <c r="D3" s="40" t="s">
        <v>0</v>
      </c>
      <c r="E3" s="40" t="s">
        <v>2</v>
      </c>
      <c r="F3" s="40" t="s">
        <v>1</v>
      </c>
      <c r="G3" s="40" t="s">
        <v>0</v>
      </c>
      <c r="H3" s="40" t="s">
        <v>2</v>
      </c>
      <c r="I3" s="41"/>
      <c r="J3" s="37"/>
      <c r="K3" s="15"/>
      <c r="L3" s="42" t="s">
        <v>1</v>
      </c>
      <c r="M3" s="42" t="s">
        <v>0</v>
      </c>
      <c r="N3" s="42" t="s">
        <v>2</v>
      </c>
      <c r="O3" s="42" t="s">
        <v>1</v>
      </c>
      <c r="P3" s="42" t="s">
        <v>0</v>
      </c>
      <c r="Q3" s="42" t="s">
        <v>2</v>
      </c>
      <c r="R3" s="41"/>
      <c r="S3" s="37"/>
      <c r="T3" s="20"/>
      <c r="U3" s="43" t="s">
        <v>1</v>
      </c>
      <c r="V3" s="43" t="s">
        <v>0</v>
      </c>
      <c r="W3" s="43" t="s">
        <v>2</v>
      </c>
      <c r="X3" s="43" t="s">
        <v>1</v>
      </c>
      <c r="Y3" s="43" t="s">
        <v>0</v>
      </c>
      <c r="Z3" s="43" t="s">
        <v>2</v>
      </c>
      <c r="AB3" s="3"/>
      <c r="AC3" s="84"/>
      <c r="AD3" s="11" t="s">
        <v>14</v>
      </c>
      <c r="AE3" s="11" t="s">
        <v>19</v>
      </c>
      <c r="AF3" s="11" t="s">
        <v>20</v>
      </c>
      <c r="AG3" s="11" t="s">
        <v>14</v>
      </c>
      <c r="AH3" s="11" t="s">
        <v>19</v>
      </c>
      <c r="AI3" s="11" t="s">
        <v>20</v>
      </c>
      <c r="AK3" s="3"/>
      <c r="AS3" s="3"/>
      <c r="BA3" s="3"/>
      <c r="BJ3" s="3"/>
      <c r="CC3" s="8"/>
      <c r="CD3" s="8"/>
      <c r="CE3" s="8"/>
      <c r="CF3" s="8"/>
      <c r="CG3" s="8"/>
      <c r="CH3" s="8"/>
      <c r="CI3" s="8"/>
      <c r="CJ3" s="8"/>
      <c r="CK3" s="99"/>
      <c r="CL3" s="99"/>
      <c r="CM3" s="99"/>
      <c r="CN3" s="99"/>
      <c r="CO3" s="99"/>
      <c r="CP3" s="99"/>
      <c r="CQ3" s="99"/>
      <c r="CR3" s="99"/>
      <c r="CS3" s="99"/>
      <c r="CT3" s="99"/>
      <c r="CU3" s="99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</row>
    <row r="4" spans="1:126" ht="18.75" x14ac:dyDescent="0.25">
      <c r="A4" s="30"/>
      <c r="B4" s="24" t="s">
        <v>10</v>
      </c>
      <c r="C4" s="25"/>
      <c r="D4" s="25"/>
      <c r="E4" s="25"/>
      <c r="F4" s="25"/>
      <c r="G4" s="25"/>
      <c r="H4" s="26"/>
      <c r="I4" s="41"/>
      <c r="J4" s="37"/>
      <c r="K4" s="27" t="s">
        <v>10</v>
      </c>
      <c r="L4" s="28"/>
      <c r="M4" s="28"/>
      <c r="N4" s="28"/>
      <c r="O4" s="28"/>
      <c r="P4" s="28"/>
      <c r="Q4" s="29"/>
      <c r="R4" s="41"/>
      <c r="S4" s="37"/>
      <c r="T4" s="21" t="s">
        <v>10</v>
      </c>
      <c r="U4" s="22"/>
      <c r="V4" s="22"/>
      <c r="W4" s="22"/>
      <c r="X4" s="22"/>
      <c r="Y4" s="22"/>
      <c r="Z4" s="23"/>
      <c r="AB4" s="3"/>
      <c r="AC4" s="85" t="s">
        <v>21</v>
      </c>
      <c r="AD4" s="97">
        <f>E54</f>
        <v>1949.7777777777785</v>
      </c>
      <c r="AE4" s="97">
        <f>E111</f>
        <v>2132.5111111111109</v>
      </c>
      <c r="AF4" s="97">
        <f>E168</f>
        <v>9344.0666666666693</v>
      </c>
      <c r="AG4" s="97">
        <f>H54</f>
        <v>25435.511111111122</v>
      </c>
      <c r="AH4" s="97">
        <f>H111</f>
        <v>13725.133333333333</v>
      </c>
      <c r="AI4" s="97">
        <f>H168</f>
        <v>65420.511111111162</v>
      </c>
      <c r="AK4" s="3"/>
      <c r="AS4" s="3"/>
      <c r="BA4" s="3"/>
      <c r="BJ4" s="3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</row>
    <row r="5" spans="1:126" x14ac:dyDescent="0.25">
      <c r="A5" s="30"/>
      <c r="B5" s="44">
        <v>1983</v>
      </c>
      <c r="C5" s="44">
        <v>2848</v>
      </c>
      <c r="D5" s="45">
        <v>1722.5333333333333</v>
      </c>
      <c r="E5" s="45">
        <f>C5-D5</f>
        <v>1125.4666666666667</v>
      </c>
      <c r="F5" s="44">
        <v>27719</v>
      </c>
      <c r="G5" s="45">
        <v>1722.5333333333333</v>
      </c>
      <c r="H5" s="45">
        <f>F5-G5</f>
        <v>25996.466666666667</v>
      </c>
      <c r="I5" s="46"/>
      <c r="J5" s="30"/>
      <c r="K5" s="47">
        <v>2299</v>
      </c>
      <c r="L5" s="47">
        <v>4064</v>
      </c>
      <c r="M5" s="48">
        <v>2369.0666666666666</v>
      </c>
      <c r="N5" s="48">
        <f t="shared" ref="N5:N19" si="0">L5-M5</f>
        <v>1694.9333333333334</v>
      </c>
      <c r="O5" s="47">
        <v>13167</v>
      </c>
      <c r="P5" s="48">
        <v>2369.0666666666666</v>
      </c>
      <c r="Q5" s="48">
        <f t="shared" ref="Q5:Q19" si="1">O5-P5</f>
        <v>10797.933333333334</v>
      </c>
      <c r="R5" s="46"/>
      <c r="S5" s="30"/>
      <c r="T5" s="49">
        <v>282</v>
      </c>
      <c r="U5" s="49">
        <v>1522</v>
      </c>
      <c r="V5" s="50">
        <v>240.86666666666667</v>
      </c>
      <c r="W5" s="50">
        <f t="shared" ref="W5:W19" si="2">U5-V5</f>
        <v>1281.1333333333332</v>
      </c>
      <c r="X5" s="50">
        <v>1507</v>
      </c>
      <c r="Y5" s="50">
        <v>240.86666666666667</v>
      </c>
      <c r="Z5" s="50">
        <f t="shared" ref="Z5:Z19" si="3">X5-Y5</f>
        <v>1266.1333333333332</v>
      </c>
      <c r="AC5" s="86" t="s">
        <v>3</v>
      </c>
      <c r="AD5" s="78">
        <f>E55</f>
        <v>935.37948937091846</v>
      </c>
      <c r="AE5" s="78">
        <f>E112</f>
        <v>757.98755258680956</v>
      </c>
      <c r="AF5" s="78">
        <f>E169</f>
        <v>1268.5027779937113</v>
      </c>
      <c r="AG5" s="78">
        <f>H55</f>
        <v>3894.56381785657</v>
      </c>
      <c r="AH5" s="78">
        <f>H112</f>
        <v>2229.3599107931905</v>
      </c>
      <c r="AI5" s="78">
        <f>H169</f>
        <v>6947.8164280596484</v>
      </c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99"/>
      <c r="DA5" s="99"/>
      <c r="DB5" s="99"/>
      <c r="DC5" s="99"/>
      <c r="DD5" s="99"/>
      <c r="DE5" s="99"/>
      <c r="DF5" s="99"/>
      <c r="DG5" s="99"/>
      <c r="DH5" s="99"/>
      <c r="DI5" s="99"/>
      <c r="DJ5" s="99"/>
      <c r="DK5" s="99"/>
      <c r="DL5" s="99"/>
      <c r="DM5" s="8"/>
      <c r="DN5" s="8"/>
      <c r="DO5" s="8"/>
      <c r="DP5" s="8"/>
      <c r="DQ5" s="8"/>
      <c r="DR5" s="8"/>
      <c r="DS5" s="8"/>
      <c r="DT5" s="8"/>
      <c r="DU5" s="8"/>
      <c r="DV5" s="8"/>
    </row>
    <row r="6" spans="1:126" x14ac:dyDescent="0.25">
      <c r="A6" s="30"/>
      <c r="B6" s="44">
        <v>2024</v>
      </c>
      <c r="C6" s="44">
        <v>3087</v>
      </c>
      <c r="D6" s="45">
        <v>1722.5333333333333</v>
      </c>
      <c r="E6" s="45">
        <f t="shared" ref="E6:E19" si="4">C6-D6</f>
        <v>1364.4666666666667</v>
      </c>
      <c r="F6" s="44">
        <v>27160</v>
      </c>
      <c r="G6" s="45">
        <v>1722.5333333333333</v>
      </c>
      <c r="H6" s="45">
        <f t="shared" ref="H6:H19" si="5">F6-G6</f>
        <v>25437.466666666667</v>
      </c>
      <c r="I6" s="46"/>
      <c r="J6" s="30"/>
      <c r="K6" s="47">
        <v>2749</v>
      </c>
      <c r="L6" s="47">
        <v>3165</v>
      </c>
      <c r="M6" s="48">
        <v>2369.0666666666666</v>
      </c>
      <c r="N6" s="48">
        <f t="shared" si="0"/>
        <v>795.93333333333339</v>
      </c>
      <c r="O6" s="47">
        <v>18206</v>
      </c>
      <c r="P6" s="48">
        <v>2369.0666666666666</v>
      </c>
      <c r="Q6" s="48">
        <f t="shared" si="1"/>
        <v>15836.933333333334</v>
      </c>
      <c r="R6" s="46"/>
      <c r="S6" s="30"/>
      <c r="T6" s="49">
        <v>242</v>
      </c>
      <c r="U6" s="49">
        <v>1702</v>
      </c>
      <c r="V6" s="50">
        <v>240.86666666666667</v>
      </c>
      <c r="W6" s="50">
        <f t="shared" si="2"/>
        <v>1461.1333333333332</v>
      </c>
      <c r="X6" s="50">
        <v>1168</v>
      </c>
      <c r="Y6" s="50">
        <v>240.86666666666667</v>
      </c>
      <c r="Z6" s="50">
        <f t="shared" si="3"/>
        <v>927.13333333333333</v>
      </c>
      <c r="CC6" s="8"/>
      <c r="CD6" s="8"/>
      <c r="CE6" s="8"/>
      <c r="CF6" s="8"/>
      <c r="CG6" s="8"/>
      <c r="CH6" s="8"/>
      <c r="CI6" s="8"/>
      <c r="CJ6" s="8"/>
      <c r="CK6" s="10"/>
      <c r="CL6" s="10"/>
      <c r="CM6" s="10"/>
      <c r="CN6" s="8"/>
      <c r="CO6" s="10"/>
      <c r="CP6" s="10"/>
      <c r="CQ6" s="10"/>
      <c r="CR6" s="8"/>
      <c r="CS6" s="10"/>
      <c r="CT6" s="10"/>
      <c r="CU6" s="10"/>
      <c r="CV6" s="8"/>
      <c r="CW6" s="8"/>
      <c r="CX6" s="8"/>
      <c r="CY6" s="8"/>
      <c r="CZ6" s="8"/>
      <c r="DA6" s="8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8"/>
      <c r="DP6" s="8"/>
      <c r="DQ6" s="8"/>
      <c r="DR6" s="8"/>
      <c r="DS6" s="8"/>
      <c r="DT6" s="8"/>
      <c r="DU6" s="8"/>
      <c r="DV6" s="8"/>
    </row>
    <row r="7" spans="1:126" x14ac:dyDescent="0.25">
      <c r="A7" s="30"/>
      <c r="B7" s="44">
        <v>1845</v>
      </c>
      <c r="C7" s="44">
        <v>2655</v>
      </c>
      <c r="D7" s="45">
        <v>1722.5333333333333</v>
      </c>
      <c r="E7" s="45">
        <f t="shared" si="4"/>
        <v>932.4666666666667</v>
      </c>
      <c r="F7" s="44">
        <v>27936</v>
      </c>
      <c r="G7" s="45">
        <v>1722.5333333333333</v>
      </c>
      <c r="H7" s="45">
        <f t="shared" si="5"/>
        <v>26213.466666666667</v>
      </c>
      <c r="I7" s="46"/>
      <c r="J7" s="30"/>
      <c r="K7" s="47">
        <v>2573</v>
      </c>
      <c r="L7" s="47">
        <v>3526</v>
      </c>
      <c r="M7" s="48">
        <v>2369.0666666666666</v>
      </c>
      <c r="N7" s="48">
        <f t="shared" si="0"/>
        <v>1156.9333333333334</v>
      </c>
      <c r="O7" s="47">
        <v>17949</v>
      </c>
      <c r="P7" s="48">
        <v>2369.0666666666666</v>
      </c>
      <c r="Q7" s="48">
        <f t="shared" si="1"/>
        <v>15579.933333333334</v>
      </c>
      <c r="R7" s="46"/>
      <c r="S7" s="30"/>
      <c r="T7" s="49">
        <v>267</v>
      </c>
      <c r="U7" s="49">
        <v>1602</v>
      </c>
      <c r="V7" s="50">
        <v>240.86666666666667</v>
      </c>
      <c r="W7" s="50">
        <f t="shared" si="2"/>
        <v>1361.1333333333332</v>
      </c>
      <c r="X7" s="50">
        <v>1763</v>
      </c>
      <c r="Y7" s="50">
        <v>240.86666666666667</v>
      </c>
      <c r="Z7" s="50">
        <f t="shared" si="3"/>
        <v>1522.1333333333332</v>
      </c>
      <c r="CC7" s="8"/>
      <c r="CD7" s="8"/>
      <c r="CE7" s="8"/>
      <c r="CF7" s="8"/>
      <c r="CG7" s="8"/>
      <c r="CH7" s="8"/>
      <c r="CI7" s="8"/>
      <c r="CJ7" s="8"/>
      <c r="CK7" s="10"/>
      <c r="CL7" s="10"/>
      <c r="CM7" s="10"/>
      <c r="CN7" s="8"/>
      <c r="CO7" s="10"/>
      <c r="CP7" s="10"/>
      <c r="CQ7" s="10"/>
      <c r="CR7" s="8"/>
      <c r="CS7" s="10"/>
      <c r="CT7" s="10"/>
      <c r="CU7" s="10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  <c r="DP7" s="8"/>
      <c r="DQ7" s="8"/>
      <c r="DR7" s="8"/>
      <c r="DS7" s="8"/>
      <c r="DT7" s="8"/>
      <c r="DU7" s="8"/>
      <c r="DV7" s="8"/>
    </row>
    <row r="8" spans="1:126" x14ac:dyDescent="0.25">
      <c r="A8" s="30"/>
      <c r="B8" s="44">
        <v>1532</v>
      </c>
      <c r="C8" s="44">
        <v>3240</v>
      </c>
      <c r="D8" s="45">
        <v>1722.5333333333333</v>
      </c>
      <c r="E8" s="45">
        <f t="shared" si="4"/>
        <v>1517.4666666666667</v>
      </c>
      <c r="F8" s="44">
        <v>26647</v>
      </c>
      <c r="G8" s="45">
        <v>1722.5333333333333</v>
      </c>
      <c r="H8" s="45">
        <f t="shared" si="5"/>
        <v>24924.466666666667</v>
      </c>
      <c r="I8" s="46"/>
      <c r="J8" s="30"/>
      <c r="K8" s="47">
        <v>2513</v>
      </c>
      <c r="L8" s="47">
        <v>4119</v>
      </c>
      <c r="M8" s="48">
        <v>2369.0666666666666</v>
      </c>
      <c r="N8" s="48">
        <f t="shared" si="0"/>
        <v>1749.9333333333334</v>
      </c>
      <c r="O8" s="47">
        <v>12305</v>
      </c>
      <c r="P8" s="48">
        <v>2369.0666666666666</v>
      </c>
      <c r="Q8" s="48">
        <f t="shared" si="1"/>
        <v>9935.9333333333343</v>
      </c>
      <c r="R8" s="46"/>
      <c r="S8" s="30"/>
      <c r="T8" s="49">
        <v>164</v>
      </c>
      <c r="U8" s="49">
        <v>1864</v>
      </c>
      <c r="V8" s="50">
        <v>240.86666666666667</v>
      </c>
      <c r="W8" s="50">
        <f t="shared" si="2"/>
        <v>1623.1333333333332</v>
      </c>
      <c r="X8" s="50">
        <v>1226</v>
      </c>
      <c r="Y8" s="50">
        <v>240.86666666666667</v>
      </c>
      <c r="Z8" s="50">
        <f t="shared" si="3"/>
        <v>985.13333333333333</v>
      </c>
      <c r="CC8" s="8"/>
      <c r="CD8" s="8"/>
      <c r="CE8" s="8"/>
      <c r="CF8" s="8"/>
      <c r="CG8" s="8"/>
      <c r="CH8" s="8"/>
      <c r="CI8" s="8"/>
      <c r="CJ8" s="8"/>
      <c r="CK8" s="10"/>
      <c r="CL8" s="10"/>
      <c r="CM8" s="10"/>
      <c r="CN8" s="8"/>
      <c r="CO8" s="10"/>
      <c r="CP8" s="10"/>
      <c r="CQ8" s="10"/>
      <c r="CR8" s="8"/>
      <c r="CS8" s="10"/>
      <c r="CT8" s="10"/>
      <c r="CU8" s="10"/>
      <c r="CV8" s="8"/>
      <c r="CW8" s="8"/>
      <c r="CX8" s="8"/>
      <c r="CY8" s="8"/>
      <c r="CZ8" s="10"/>
      <c r="DA8" s="10"/>
      <c r="DB8" s="10"/>
      <c r="DC8" s="8"/>
      <c r="DD8" s="10"/>
      <c r="DE8" s="10"/>
      <c r="DF8" s="10"/>
      <c r="DG8" s="8"/>
      <c r="DH8" s="10"/>
      <c r="DI8" s="10"/>
      <c r="DJ8" s="10"/>
      <c r="DK8" s="8"/>
      <c r="DL8" s="8"/>
      <c r="DM8" s="8"/>
      <c r="DN8" s="8"/>
      <c r="DO8" s="8"/>
      <c r="DP8" s="8"/>
      <c r="DQ8" s="8"/>
      <c r="DR8" s="8"/>
      <c r="DS8" s="8"/>
      <c r="DT8" s="8"/>
      <c r="DU8" s="8"/>
      <c r="DV8" s="8"/>
    </row>
    <row r="9" spans="1:126" x14ac:dyDescent="0.25">
      <c r="A9" s="30"/>
      <c r="B9" s="44">
        <v>1738</v>
      </c>
      <c r="C9" s="44">
        <v>2558</v>
      </c>
      <c r="D9" s="45">
        <v>1722.5333333333333</v>
      </c>
      <c r="E9" s="45">
        <f t="shared" si="4"/>
        <v>835.4666666666667</v>
      </c>
      <c r="F9" s="44">
        <v>24578</v>
      </c>
      <c r="G9" s="45">
        <v>1722.5333333333333</v>
      </c>
      <c r="H9" s="45">
        <f t="shared" si="5"/>
        <v>22855.466666666667</v>
      </c>
      <c r="I9" s="46"/>
      <c r="J9" s="30"/>
      <c r="K9" s="47">
        <v>2338</v>
      </c>
      <c r="L9" s="47">
        <v>4630</v>
      </c>
      <c r="M9" s="48">
        <v>2369.0666666666666</v>
      </c>
      <c r="N9" s="48">
        <f t="shared" si="0"/>
        <v>2260.9333333333334</v>
      </c>
      <c r="O9" s="47">
        <v>11920</v>
      </c>
      <c r="P9" s="48">
        <v>2369.0666666666666</v>
      </c>
      <c r="Q9" s="48">
        <f t="shared" si="1"/>
        <v>9550.9333333333343</v>
      </c>
      <c r="R9" s="46"/>
      <c r="S9" s="30"/>
      <c r="T9" s="49">
        <v>288</v>
      </c>
      <c r="U9" s="49">
        <v>1624</v>
      </c>
      <c r="V9" s="50">
        <v>240.86666666666667</v>
      </c>
      <c r="W9" s="50">
        <f t="shared" si="2"/>
        <v>1383.1333333333332</v>
      </c>
      <c r="X9" s="50">
        <v>1486</v>
      </c>
      <c r="Y9" s="50">
        <v>240.86666666666667</v>
      </c>
      <c r="Z9" s="50">
        <f t="shared" si="3"/>
        <v>1245.1333333333332</v>
      </c>
      <c r="AF9" s="9"/>
      <c r="AI9" s="9"/>
      <c r="AW9" s="2"/>
      <c r="AX9" s="2"/>
      <c r="AY9" s="2"/>
      <c r="AZ9" s="2"/>
      <c r="CC9" s="8"/>
      <c r="CD9" s="8"/>
      <c r="CE9" s="8"/>
      <c r="CF9" s="8"/>
      <c r="CG9" s="8"/>
      <c r="CH9" s="8"/>
      <c r="CI9" s="8"/>
      <c r="CJ9" s="8"/>
      <c r="CK9" s="10"/>
      <c r="CL9" s="10"/>
      <c r="CM9" s="10"/>
      <c r="CN9" s="8"/>
      <c r="CO9" s="10"/>
      <c r="CP9" s="10"/>
      <c r="CQ9" s="10"/>
      <c r="CR9" s="8"/>
      <c r="CS9" s="10"/>
      <c r="CT9" s="10"/>
      <c r="CU9" s="10"/>
      <c r="CV9" s="8"/>
      <c r="CW9" s="8"/>
      <c r="CX9" s="8"/>
      <c r="CY9" s="8"/>
      <c r="CZ9" s="10"/>
      <c r="DA9" s="10"/>
      <c r="DB9" s="10"/>
      <c r="DC9" s="8"/>
      <c r="DD9" s="10"/>
      <c r="DE9" s="10"/>
      <c r="DF9" s="10"/>
      <c r="DG9" s="8"/>
      <c r="DH9" s="10"/>
      <c r="DI9" s="10"/>
      <c r="DJ9" s="10"/>
      <c r="DK9" s="8"/>
      <c r="DL9" s="8"/>
      <c r="DM9" s="8"/>
      <c r="DN9" s="8"/>
      <c r="DO9" s="8"/>
      <c r="DP9" s="8"/>
      <c r="DQ9" s="8"/>
      <c r="DR9" s="8"/>
      <c r="DS9" s="8"/>
      <c r="DT9" s="8"/>
      <c r="DU9" s="8"/>
      <c r="DV9" s="8"/>
    </row>
    <row r="10" spans="1:126" x14ac:dyDescent="0.25">
      <c r="A10" s="30"/>
      <c r="B10" s="44">
        <v>2073</v>
      </c>
      <c r="C10" s="44">
        <v>2880</v>
      </c>
      <c r="D10" s="45">
        <v>1722.5333333333333</v>
      </c>
      <c r="E10" s="45">
        <f t="shared" si="4"/>
        <v>1157.4666666666667</v>
      </c>
      <c r="F10" s="44">
        <v>27796</v>
      </c>
      <c r="G10" s="45">
        <v>1722.5333333333333</v>
      </c>
      <c r="H10" s="45">
        <f t="shared" si="5"/>
        <v>26073.466666666667</v>
      </c>
      <c r="I10" s="46"/>
      <c r="J10" s="30"/>
      <c r="K10" s="47">
        <v>2484</v>
      </c>
      <c r="L10" s="47">
        <v>3753</v>
      </c>
      <c r="M10" s="48">
        <v>2369.0666666666666</v>
      </c>
      <c r="N10" s="48">
        <f t="shared" si="0"/>
        <v>1383.9333333333334</v>
      </c>
      <c r="O10" s="47">
        <v>14431</v>
      </c>
      <c r="P10" s="48">
        <v>2369.0666666666666</v>
      </c>
      <c r="Q10" s="48">
        <f t="shared" si="1"/>
        <v>12061.933333333334</v>
      </c>
      <c r="R10" s="46"/>
      <c r="S10" s="30"/>
      <c r="T10" s="49">
        <v>156</v>
      </c>
      <c r="U10" s="49">
        <v>2019</v>
      </c>
      <c r="V10" s="50">
        <v>240.86666666666667</v>
      </c>
      <c r="W10" s="50">
        <f t="shared" si="2"/>
        <v>1778.1333333333332</v>
      </c>
      <c r="X10" s="50">
        <v>1237</v>
      </c>
      <c r="Y10" s="50">
        <v>240.86666666666667</v>
      </c>
      <c r="Z10" s="50">
        <f t="shared" si="3"/>
        <v>996.13333333333333</v>
      </c>
      <c r="CC10" s="8"/>
      <c r="CD10" s="8"/>
      <c r="CE10" s="8"/>
      <c r="CF10" s="8"/>
      <c r="CG10" s="8"/>
      <c r="CH10" s="8"/>
      <c r="CI10" s="8"/>
      <c r="CJ10" s="8"/>
      <c r="CK10" s="10"/>
      <c r="CL10" s="10"/>
      <c r="CM10" s="10"/>
      <c r="CN10" s="8"/>
      <c r="CO10" s="10"/>
      <c r="CP10" s="10"/>
      <c r="CQ10" s="10"/>
      <c r="CR10" s="8"/>
      <c r="CS10" s="10"/>
      <c r="CT10" s="10"/>
      <c r="CU10" s="10"/>
      <c r="CV10" s="8"/>
      <c r="CW10" s="8"/>
      <c r="CX10" s="8"/>
      <c r="CY10" s="8"/>
      <c r="CZ10" s="10"/>
      <c r="DA10" s="10"/>
      <c r="DB10" s="10"/>
      <c r="DC10" s="8"/>
      <c r="DD10" s="10"/>
      <c r="DE10" s="10"/>
      <c r="DF10" s="10"/>
      <c r="DG10" s="8"/>
      <c r="DH10" s="10"/>
      <c r="DI10" s="10"/>
      <c r="DJ10" s="10"/>
      <c r="DK10" s="8"/>
      <c r="DL10" s="8"/>
      <c r="DM10" s="8"/>
      <c r="DN10" s="8"/>
      <c r="DO10" s="8"/>
      <c r="DP10" s="8"/>
      <c r="DQ10" s="8"/>
      <c r="DR10" s="8"/>
      <c r="DS10" s="8"/>
      <c r="DT10" s="8"/>
      <c r="DU10" s="8"/>
      <c r="DV10" s="8"/>
    </row>
    <row r="11" spans="1:126" x14ac:dyDescent="0.25">
      <c r="A11" s="30"/>
      <c r="B11" s="44">
        <v>1508</v>
      </c>
      <c r="C11" s="44">
        <v>3080</v>
      </c>
      <c r="D11" s="45">
        <v>1722.5333333333333</v>
      </c>
      <c r="E11" s="45">
        <f t="shared" si="4"/>
        <v>1357.4666666666667</v>
      </c>
      <c r="F11" s="44">
        <v>29046</v>
      </c>
      <c r="G11" s="45">
        <v>1722.5333333333333</v>
      </c>
      <c r="H11" s="45">
        <f t="shared" si="5"/>
        <v>27323.466666666667</v>
      </c>
      <c r="I11" s="46"/>
      <c r="J11" s="30"/>
      <c r="K11" s="47">
        <v>2582</v>
      </c>
      <c r="L11" s="47">
        <v>3769</v>
      </c>
      <c r="M11" s="48">
        <v>2369.0666666666666</v>
      </c>
      <c r="N11" s="48">
        <f t="shared" si="0"/>
        <v>1399.9333333333334</v>
      </c>
      <c r="O11" s="47">
        <v>14537</v>
      </c>
      <c r="P11" s="48">
        <v>2369.0666666666666</v>
      </c>
      <c r="Q11" s="48">
        <f t="shared" si="1"/>
        <v>12167.933333333334</v>
      </c>
      <c r="R11" s="46"/>
      <c r="S11" s="30"/>
      <c r="T11" s="49">
        <v>309</v>
      </c>
      <c r="U11" s="49">
        <v>1446</v>
      </c>
      <c r="V11" s="50">
        <v>240.86666666666667</v>
      </c>
      <c r="W11" s="50">
        <f t="shared" si="2"/>
        <v>1205.1333333333332</v>
      </c>
      <c r="X11" s="50">
        <v>1432</v>
      </c>
      <c r="Y11" s="50">
        <v>240.86666666666667</v>
      </c>
      <c r="Z11" s="50">
        <f t="shared" si="3"/>
        <v>1191.1333333333332</v>
      </c>
      <c r="CC11" s="8"/>
      <c r="CD11" s="8"/>
      <c r="CE11" s="8"/>
      <c r="CF11" s="8"/>
      <c r="CG11" s="8"/>
      <c r="CH11" s="8"/>
      <c r="CI11" s="8"/>
      <c r="CJ11" s="8"/>
      <c r="CK11" s="10"/>
      <c r="CL11" s="10"/>
      <c r="CM11" s="10"/>
      <c r="CN11" s="8"/>
      <c r="CO11" s="10"/>
      <c r="CP11" s="10"/>
      <c r="CQ11" s="10"/>
      <c r="CR11" s="8"/>
      <c r="CS11" s="10"/>
      <c r="CT11" s="10"/>
      <c r="CU11" s="10"/>
      <c r="CV11" s="8"/>
      <c r="CW11" s="8"/>
      <c r="CX11" s="8"/>
      <c r="CY11" s="8"/>
      <c r="CZ11" s="10"/>
      <c r="DA11" s="10"/>
      <c r="DB11" s="10"/>
      <c r="DC11" s="8"/>
      <c r="DD11" s="10"/>
      <c r="DE11" s="10"/>
      <c r="DF11" s="10"/>
      <c r="DG11" s="8"/>
      <c r="DH11" s="10"/>
      <c r="DI11" s="10"/>
      <c r="DJ11" s="10"/>
      <c r="DK11" s="8"/>
      <c r="DL11" s="8"/>
      <c r="DM11" s="8"/>
      <c r="DN11" s="8"/>
      <c r="DO11" s="8"/>
      <c r="DP11" s="8"/>
      <c r="DQ11" s="8"/>
      <c r="DR11" s="8"/>
      <c r="DS11" s="8"/>
      <c r="DT11" s="8"/>
      <c r="DU11" s="8"/>
      <c r="DV11" s="8"/>
    </row>
    <row r="12" spans="1:126" x14ac:dyDescent="0.25">
      <c r="A12" s="30"/>
      <c r="B12" s="44">
        <v>1551</v>
      </c>
      <c r="C12" s="44">
        <v>3013</v>
      </c>
      <c r="D12" s="45">
        <v>1722.5333333333333</v>
      </c>
      <c r="E12" s="45">
        <f t="shared" si="4"/>
        <v>1290.4666666666667</v>
      </c>
      <c r="F12" s="44">
        <v>26144</v>
      </c>
      <c r="G12" s="45">
        <v>1722.5333333333333</v>
      </c>
      <c r="H12" s="45">
        <f t="shared" si="5"/>
        <v>24421.466666666667</v>
      </c>
      <c r="I12" s="46"/>
      <c r="J12" s="30"/>
      <c r="K12" s="47">
        <v>2327</v>
      </c>
      <c r="L12" s="47">
        <v>3273</v>
      </c>
      <c r="M12" s="48">
        <v>2369.0666666666666</v>
      </c>
      <c r="N12" s="48">
        <f t="shared" si="0"/>
        <v>903.93333333333339</v>
      </c>
      <c r="O12" s="47">
        <v>16082</v>
      </c>
      <c r="P12" s="48">
        <v>2369.0666666666666</v>
      </c>
      <c r="Q12" s="48">
        <f t="shared" si="1"/>
        <v>13712.933333333334</v>
      </c>
      <c r="R12" s="46"/>
      <c r="S12" s="30"/>
      <c r="T12" s="49">
        <v>267</v>
      </c>
      <c r="U12" s="49">
        <v>895</v>
      </c>
      <c r="V12" s="50">
        <v>240.86666666666667</v>
      </c>
      <c r="W12" s="50">
        <f t="shared" si="2"/>
        <v>654.13333333333333</v>
      </c>
      <c r="X12" s="50">
        <v>1372</v>
      </c>
      <c r="Y12" s="50">
        <v>240.86666666666667</v>
      </c>
      <c r="Z12" s="50">
        <f t="shared" si="3"/>
        <v>1131.1333333333332</v>
      </c>
      <c r="CC12" s="8"/>
      <c r="CD12" s="8"/>
      <c r="CE12" s="8"/>
      <c r="CF12" s="8"/>
      <c r="CG12" s="8"/>
      <c r="CH12" s="8"/>
      <c r="CI12" s="8"/>
      <c r="CJ12" s="8"/>
      <c r="CK12" s="10"/>
      <c r="CL12" s="10"/>
      <c r="CM12" s="10"/>
      <c r="CN12" s="8"/>
      <c r="CO12" s="10"/>
      <c r="CP12" s="10"/>
      <c r="CQ12" s="10"/>
      <c r="CR12" s="8"/>
      <c r="CS12" s="10"/>
      <c r="CT12" s="10"/>
      <c r="CU12" s="10"/>
      <c r="CV12" s="8"/>
      <c r="CW12" s="8"/>
      <c r="CX12" s="8"/>
      <c r="CY12" s="8"/>
      <c r="CZ12" s="10"/>
      <c r="DA12" s="10"/>
      <c r="DB12" s="10"/>
      <c r="DC12" s="8"/>
      <c r="DD12" s="10"/>
      <c r="DE12" s="10"/>
      <c r="DF12" s="10"/>
      <c r="DG12" s="8"/>
      <c r="DH12" s="10"/>
      <c r="DI12" s="10"/>
      <c r="DJ12" s="10"/>
      <c r="DK12" s="8"/>
      <c r="DL12" s="8"/>
      <c r="DM12" s="8"/>
      <c r="DN12" s="8"/>
      <c r="DO12" s="8"/>
      <c r="DP12" s="8"/>
      <c r="DQ12" s="8"/>
      <c r="DR12" s="8"/>
      <c r="DS12" s="8"/>
      <c r="DT12" s="8"/>
      <c r="DU12" s="8"/>
      <c r="DV12" s="8"/>
    </row>
    <row r="13" spans="1:126" x14ac:dyDescent="0.25">
      <c r="A13" s="30"/>
      <c r="B13" s="44">
        <v>1602</v>
      </c>
      <c r="C13" s="44">
        <v>2944</v>
      </c>
      <c r="D13" s="45">
        <v>1722.5333333333333</v>
      </c>
      <c r="E13" s="45">
        <f t="shared" si="4"/>
        <v>1221.4666666666667</v>
      </c>
      <c r="F13" s="44">
        <v>25774</v>
      </c>
      <c r="G13" s="45">
        <v>1722.5333333333333</v>
      </c>
      <c r="H13" s="45">
        <f t="shared" si="5"/>
        <v>24051.466666666667</v>
      </c>
      <c r="I13" s="46"/>
      <c r="J13" s="30"/>
      <c r="K13" s="47">
        <v>2160</v>
      </c>
      <c r="L13" s="47">
        <v>3743</v>
      </c>
      <c r="M13" s="48">
        <v>2369.0666666666666</v>
      </c>
      <c r="N13" s="48">
        <f t="shared" si="0"/>
        <v>1373.9333333333334</v>
      </c>
      <c r="O13" s="47">
        <v>17406</v>
      </c>
      <c r="P13" s="48">
        <v>2369.0666666666666</v>
      </c>
      <c r="Q13" s="48">
        <f t="shared" si="1"/>
        <v>15036.933333333334</v>
      </c>
      <c r="R13" s="46"/>
      <c r="S13" s="30"/>
      <c r="T13" s="49">
        <v>258</v>
      </c>
      <c r="U13" s="49">
        <v>1752</v>
      </c>
      <c r="V13" s="50">
        <v>240.86666666666667</v>
      </c>
      <c r="W13" s="50">
        <f t="shared" si="2"/>
        <v>1511.1333333333332</v>
      </c>
      <c r="X13" s="50">
        <v>1387</v>
      </c>
      <c r="Y13" s="50">
        <v>240.86666666666667</v>
      </c>
      <c r="Z13" s="50">
        <f t="shared" si="3"/>
        <v>1146.1333333333332</v>
      </c>
      <c r="AL13" s="17"/>
      <c r="CC13" s="8"/>
      <c r="CD13" s="8"/>
      <c r="CE13" s="8"/>
      <c r="CF13" s="8"/>
      <c r="CG13" s="8"/>
      <c r="CH13" s="8"/>
      <c r="CI13" s="8"/>
      <c r="CJ13" s="8"/>
      <c r="CK13" s="10"/>
      <c r="CL13" s="10"/>
      <c r="CM13" s="10"/>
      <c r="CN13" s="8"/>
      <c r="CO13" s="10"/>
      <c r="CP13" s="10"/>
      <c r="CQ13" s="10"/>
      <c r="CR13" s="8"/>
      <c r="CS13" s="10"/>
      <c r="CT13" s="10"/>
      <c r="CU13" s="10"/>
      <c r="CV13" s="8"/>
      <c r="CW13" s="8"/>
      <c r="CX13" s="8"/>
      <c r="CY13" s="8"/>
      <c r="CZ13" s="10"/>
      <c r="DA13" s="10"/>
      <c r="DB13" s="10"/>
      <c r="DC13" s="8"/>
      <c r="DD13" s="10"/>
      <c r="DE13" s="10"/>
      <c r="DF13" s="10"/>
      <c r="DG13" s="8"/>
      <c r="DH13" s="10"/>
      <c r="DI13" s="10"/>
      <c r="DJ13" s="10"/>
      <c r="DK13" s="8"/>
      <c r="DL13" s="8"/>
      <c r="DM13" s="8"/>
      <c r="DN13" s="8"/>
      <c r="DO13" s="8"/>
      <c r="DP13" s="8"/>
      <c r="DQ13" s="8"/>
      <c r="DR13" s="8"/>
      <c r="DS13" s="8"/>
      <c r="DT13" s="8"/>
      <c r="DU13" s="8"/>
      <c r="DV13" s="8"/>
    </row>
    <row r="14" spans="1:126" x14ac:dyDescent="0.25">
      <c r="A14" s="30"/>
      <c r="B14" s="44">
        <v>1600</v>
      </c>
      <c r="C14" s="44">
        <v>2736</v>
      </c>
      <c r="D14" s="45">
        <v>1722.5333333333333</v>
      </c>
      <c r="E14" s="45">
        <f t="shared" si="4"/>
        <v>1013.4666666666667</v>
      </c>
      <c r="F14" s="44">
        <v>20568</v>
      </c>
      <c r="G14" s="45">
        <v>1722.5333333333333</v>
      </c>
      <c r="H14" s="45">
        <f t="shared" si="5"/>
        <v>18845.466666666667</v>
      </c>
      <c r="I14" s="46"/>
      <c r="J14" s="30"/>
      <c r="K14" s="47">
        <v>2168</v>
      </c>
      <c r="L14" s="47">
        <v>3443</v>
      </c>
      <c r="M14" s="48">
        <v>2369.0666666666666</v>
      </c>
      <c r="N14" s="48">
        <f t="shared" si="0"/>
        <v>1073.9333333333334</v>
      </c>
      <c r="O14" s="47">
        <v>10996</v>
      </c>
      <c r="P14" s="48">
        <v>2369.0666666666666</v>
      </c>
      <c r="Q14" s="48">
        <f t="shared" si="1"/>
        <v>8626.9333333333343</v>
      </c>
      <c r="R14" s="46"/>
      <c r="S14" s="30"/>
      <c r="T14" s="49">
        <v>233</v>
      </c>
      <c r="U14" s="49">
        <v>1391</v>
      </c>
      <c r="V14" s="50">
        <v>240.86666666666667</v>
      </c>
      <c r="W14" s="50">
        <f t="shared" si="2"/>
        <v>1150.1333333333332</v>
      </c>
      <c r="X14" s="50">
        <v>1231</v>
      </c>
      <c r="Y14" s="50">
        <v>240.86666666666667</v>
      </c>
      <c r="Z14" s="50">
        <f t="shared" si="3"/>
        <v>990.13333333333333</v>
      </c>
      <c r="AL14" s="6"/>
      <c r="AM14" s="6"/>
      <c r="CC14" s="8"/>
      <c r="CD14" s="8"/>
      <c r="CE14" s="8"/>
      <c r="CF14" s="8"/>
      <c r="CG14" s="8"/>
      <c r="CH14" s="8"/>
      <c r="CI14" s="8"/>
      <c r="CJ14" s="8"/>
      <c r="CK14" s="10"/>
      <c r="CL14" s="10"/>
      <c r="CM14" s="10"/>
      <c r="CN14" s="99"/>
      <c r="CO14" s="10"/>
      <c r="CP14" s="10"/>
      <c r="CQ14" s="10"/>
      <c r="CR14" s="99"/>
      <c r="CS14" s="10"/>
      <c r="CT14" s="10"/>
      <c r="CU14" s="10"/>
      <c r="CV14" s="8"/>
      <c r="CW14" s="8"/>
      <c r="CX14" s="8"/>
      <c r="CY14" s="8"/>
      <c r="CZ14" s="10"/>
      <c r="DA14" s="10"/>
      <c r="DB14" s="10"/>
      <c r="DC14" s="8"/>
      <c r="DD14" s="10"/>
      <c r="DE14" s="10"/>
      <c r="DF14" s="10"/>
      <c r="DG14" s="8"/>
      <c r="DH14" s="10"/>
      <c r="DI14" s="10"/>
      <c r="DJ14" s="10"/>
      <c r="DK14" s="8"/>
      <c r="DL14" s="8"/>
      <c r="DM14" s="8"/>
      <c r="DN14" s="8"/>
      <c r="DO14" s="8"/>
      <c r="DP14" s="8"/>
      <c r="DQ14" s="8"/>
      <c r="DR14" s="8"/>
      <c r="DS14" s="8"/>
      <c r="DT14" s="8"/>
      <c r="DU14" s="8"/>
      <c r="DV14" s="8"/>
    </row>
    <row r="15" spans="1:126" x14ac:dyDescent="0.25">
      <c r="A15" s="30"/>
      <c r="B15" s="44">
        <v>1513</v>
      </c>
      <c r="C15" s="44">
        <v>3271</v>
      </c>
      <c r="D15" s="45">
        <v>1722.5333333333333</v>
      </c>
      <c r="E15" s="45">
        <f t="shared" si="4"/>
        <v>1548.4666666666667</v>
      </c>
      <c r="F15" s="44">
        <v>24309</v>
      </c>
      <c r="G15" s="45">
        <v>1722.5333333333333</v>
      </c>
      <c r="H15" s="45">
        <f t="shared" si="5"/>
        <v>22586.466666666667</v>
      </c>
      <c r="I15" s="46"/>
      <c r="J15" s="30"/>
      <c r="K15" s="47">
        <v>2404</v>
      </c>
      <c r="L15" s="47">
        <v>3648</v>
      </c>
      <c r="M15" s="48">
        <v>2369.0666666666666</v>
      </c>
      <c r="N15" s="48">
        <f t="shared" si="0"/>
        <v>1278.9333333333334</v>
      </c>
      <c r="O15" s="47">
        <v>12085</v>
      </c>
      <c r="P15" s="48">
        <v>2369.0666666666666</v>
      </c>
      <c r="Q15" s="48">
        <f t="shared" si="1"/>
        <v>9715.9333333333343</v>
      </c>
      <c r="R15" s="46"/>
      <c r="S15" s="30"/>
      <c r="T15" s="49">
        <v>131</v>
      </c>
      <c r="U15" s="49">
        <v>1440</v>
      </c>
      <c r="V15" s="50">
        <v>240.86666666666667</v>
      </c>
      <c r="W15" s="50">
        <f t="shared" si="2"/>
        <v>1199.1333333333332</v>
      </c>
      <c r="X15" s="50">
        <v>1396</v>
      </c>
      <c r="Y15" s="50">
        <v>240.86666666666667</v>
      </c>
      <c r="Z15" s="50">
        <f t="shared" si="3"/>
        <v>1155.1333333333332</v>
      </c>
      <c r="CC15" s="8"/>
      <c r="CD15" s="8"/>
      <c r="CE15" s="8"/>
      <c r="CF15" s="8"/>
      <c r="CG15" s="8"/>
      <c r="CH15" s="8"/>
      <c r="CI15" s="8"/>
      <c r="CJ15" s="8"/>
      <c r="CK15" s="10"/>
      <c r="CL15" s="10"/>
      <c r="CM15" s="10"/>
      <c r="CN15" s="99"/>
      <c r="CO15" s="10"/>
      <c r="CP15" s="10"/>
      <c r="CQ15" s="10"/>
      <c r="CR15" s="99"/>
      <c r="CS15" s="10"/>
      <c r="CT15" s="10"/>
      <c r="CU15" s="10"/>
      <c r="CV15" s="8"/>
      <c r="CW15" s="8"/>
      <c r="CX15" s="8"/>
      <c r="CY15" s="8"/>
      <c r="CZ15" s="10"/>
      <c r="DA15" s="10"/>
      <c r="DB15" s="10"/>
      <c r="DC15" s="8"/>
      <c r="DD15" s="10"/>
      <c r="DE15" s="10"/>
      <c r="DF15" s="10"/>
      <c r="DG15" s="8"/>
      <c r="DH15" s="10"/>
      <c r="DI15" s="10"/>
      <c r="DJ15" s="10"/>
      <c r="DK15" s="8"/>
      <c r="DL15" s="8"/>
      <c r="DM15" s="8"/>
      <c r="DN15" s="8"/>
      <c r="DO15" s="8"/>
      <c r="DP15" s="8"/>
      <c r="DQ15" s="8"/>
      <c r="DR15" s="8"/>
      <c r="DS15" s="8"/>
      <c r="DT15" s="8"/>
      <c r="DU15" s="8"/>
      <c r="DV15" s="8"/>
    </row>
    <row r="16" spans="1:126" x14ac:dyDescent="0.25">
      <c r="A16" s="30"/>
      <c r="B16" s="44">
        <v>1946</v>
      </c>
      <c r="C16" s="44">
        <v>2780</v>
      </c>
      <c r="D16" s="45">
        <v>1722.5333333333333</v>
      </c>
      <c r="E16" s="45">
        <f t="shared" si="4"/>
        <v>1057.4666666666667</v>
      </c>
      <c r="F16" s="44">
        <v>24106</v>
      </c>
      <c r="G16" s="45">
        <v>1722.5333333333333</v>
      </c>
      <c r="H16" s="45">
        <f t="shared" si="5"/>
        <v>22383.466666666667</v>
      </c>
      <c r="I16" s="46"/>
      <c r="J16" s="30"/>
      <c r="K16" s="47">
        <v>2135</v>
      </c>
      <c r="L16" s="47">
        <v>4150</v>
      </c>
      <c r="M16" s="48">
        <v>2369.0666666666666</v>
      </c>
      <c r="N16" s="48">
        <f t="shared" si="0"/>
        <v>1780.9333333333334</v>
      </c>
      <c r="O16" s="47">
        <v>15905</v>
      </c>
      <c r="P16" s="48">
        <v>2369.0666666666666</v>
      </c>
      <c r="Q16" s="48">
        <f t="shared" si="1"/>
        <v>13535.933333333334</v>
      </c>
      <c r="R16" s="46"/>
      <c r="S16" s="30"/>
      <c r="T16" s="49">
        <v>237</v>
      </c>
      <c r="U16" s="49">
        <v>1334</v>
      </c>
      <c r="V16" s="50">
        <v>240.86666666666667</v>
      </c>
      <c r="W16" s="50">
        <f t="shared" si="2"/>
        <v>1093.1333333333332</v>
      </c>
      <c r="X16" s="50">
        <v>1361</v>
      </c>
      <c r="Y16" s="50">
        <v>240.86666666666667</v>
      </c>
      <c r="Z16" s="50">
        <f t="shared" si="3"/>
        <v>1120.1333333333332</v>
      </c>
      <c r="CC16" s="8"/>
      <c r="CD16" s="8"/>
      <c r="CE16" s="8"/>
      <c r="CF16" s="8"/>
      <c r="CG16" s="8"/>
      <c r="CH16" s="8"/>
      <c r="CI16" s="8"/>
      <c r="CJ16" s="8"/>
      <c r="CK16" s="10"/>
      <c r="CL16" s="10"/>
      <c r="CM16" s="10"/>
      <c r="CN16" s="8"/>
      <c r="CO16" s="10"/>
      <c r="CP16" s="10"/>
      <c r="CQ16" s="10"/>
      <c r="CR16" s="8"/>
      <c r="CS16" s="10"/>
      <c r="CT16" s="10"/>
      <c r="CU16" s="10"/>
      <c r="CV16" s="8"/>
      <c r="CW16" s="8"/>
      <c r="CX16" s="8"/>
      <c r="CY16" s="8"/>
      <c r="CZ16" s="10"/>
      <c r="DA16" s="10"/>
      <c r="DB16" s="10"/>
      <c r="DC16" s="8"/>
      <c r="DD16" s="10"/>
      <c r="DE16" s="10"/>
      <c r="DF16" s="10"/>
      <c r="DG16" s="8"/>
      <c r="DH16" s="10"/>
      <c r="DI16" s="10"/>
      <c r="DJ16" s="10"/>
      <c r="DK16" s="8"/>
      <c r="DL16" s="8"/>
      <c r="DM16" s="8"/>
      <c r="DN16" s="8"/>
      <c r="DO16" s="8"/>
      <c r="DP16" s="8"/>
      <c r="DQ16" s="8"/>
      <c r="DR16" s="8"/>
      <c r="DS16" s="8"/>
      <c r="DT16" s="8"/>
      <c r="DU16" s="8"/>
      <c r="DV16" s="8"/>
    </row>
    <row r="17" spans="1:126" x14ac:dyDescent="0.25">
      <c r="A17" s="30"/>
      <c r="B17" s="44">
        <v>1663</v>
      </c>
      <c r="C17" s="44">
        <v>2600</v>
      </c>
      <c r="D17" s="45">
        <v>1722.5333333333333</v>
      </c>
      <c r="E17" s="45">
        <f t="shared" si="4"/>
        <v>877.4666666666667</v>
      </c>
      <c r="F17" s="44">
        <v>21515</v>
      </c>
      <c r="G17" s="45">
        <v>1722.5333333333333</v>
      </c>
      <c r="H17" s="45">
        <f t="shared" si="5"/>
        <v>19792.466666666667</v>
      </c>
      <c r="I17" s="46"/>
      <c r="J17" s="30"/>
      <c r="K17" s="47">
        <v>2584</v>
      </c>
      <c r="L17" s="47">
        <v>3794</v>
      </c>
      <c r="M17" s="48">
        <v>2369.0666666666666</v>
      </c>
      <c r="N17" s="48">
        <f t="shared" si="0"/>
        <v>1424.9333333333334</v>
      </c>
      <c r="O17" s="47">
        <v>13050</v>
      </c>
      <c r="P17" s="48">
        <v>2369.0666666666666</v>
      </c>
      <c r="Q17" s="48">
        <f t="shared" si="1"/>
        <v>10680.933333333334</v>
      </c>
      <c r="R17" s="46"/>
      <c r="S17" s="30"/>
      <c r="T17" s="49">
        <v>298</v>
      </c>
      <c r="U17" s="49">
        <v>1417</v>
      </c>
      <c r="V17" s="50">
        <v>240.86666666666667</v>
      </c>
      <c r="W17" s="50">
        <f t="shared" si="2"/>
        <v>1176.1333333333332</v>
      </c>
      <c r="X17" s="50">
        <v>1700</v>
      </c>
      <c r="Y17" s="50">
        <v>240.86666666666667</v>
      </c>
      <c r="Z17" s="50">
        <f t="shared" si="3"/>
        <v>1459.1333333333332</v>
      </c>
      <c r="BJ17" s="9"/>
      <c r="BK17" s="9"/>
      <c r="BL17" s="9"/>
      <c r="CC17" s="8"/>
      <c r="CD17" s="8"/>
      <c r="CE17" s="8"/>
      <c r="CF17" s="8"/>
      <c r="CG17" s="10"/>
      <c r="CH17" s="10"/>
      <c r="CI17" s="10"/>
      <c r="CJ17" s="8"/>
      <c r="CK17" s="10"/>
      <c r="CL17" s="10"/>
      <c r="CM17" s="10"/>
      <c r="CN17" s="8"/>
      <c r="CO17" s="10"/>
      <c r="CP17" s="10"/>
      <c r="CQ17" s="10"/>
      <c r="CR17" s="8"/>
      <c r="CS17" s="8"/>
      <c r="CT17" s="8"/>
      <c r="CU17" s="8"/>
      <c r="CV17" s="10"/>
      <c r="CW17" s="10"/>
      <c r="CX17" s="10"/>
      <c r="CY17" s="99"/>
      <c r="CZ17" s="10"/>
      <c r="DA17" s="10"/>
      <c r="DB17" s="10"/>
      <c r="DC17" s="99"/>
      <c r="DD17" s="10"/>
      <c r="DE17" s="10"/>
      <c r="DF17" s="10"/>
      <c r="DG17" s="99"/>
      <c r="DH17" s="99"/>
      <c r="DI17" s="8"/>
      <c r="DJ17" s="8"/>
      <c r="DK17" s="8"/>
      <c r="DL17" s="8"/>
      <c r="DM17" s="8"/>
      <c r="DN17" s="8"/>
      <c r="DO17" s="8"/>
      <c r="DP17" s="8"/>
      <c r="DQ17" s="8"/>
      <c r="DR17" s="8"/>
      <c r="DS17" s="8"/>
      <c r="DT17" s="8"/>
      <c r="DU17" s="8"/>
      <c r="DV17" s="8"/>
    </row>
    <row r="18" spans="1:126" x14ac:dyDescent="0.25">
      <c r="A18" s="30"/>
      <c r="B18" s="44">
        <v>1607</v>
      </c>
      <c r="C18" s="44">
        <v>2655</v>
      </c>
      <c r="D18" s="45">
        <v>1722.5333333333333</v>
      </c>
      <c r="E18" s="45">
        <f t="shared" si="4"/>
        <v>932.4666666666667</v>
      </c>
      <c r="F18" s="44">
        <v>30586</v>
      </c>
      <c r="G18" s="45">
        <v>1722.5333333333333</v>
      </c>
      <c r="H18" s="45">
        <f t="shared" si="5"/>
        <v>28863.466666666667</v>
      </c>
      <c r="I18" s="46"/>
      <c r="J18" s="30"/>
      <c r="K18" s="47">
        <v>2161</v>
      </c>
      <c r="L18" s="47">
        <v>3503</v>
      </c>
      <c r="M18" s="48">
        <v>2369.0666666666666</v>
      </c>
      <c r="N18" s="48">
        <f t="shared" si="0"/>
        <v>1133.9333333333334</v>
      </c>
      <c r="O18" s="47">
        <v>15411</v>
      </c>
      <c r="P18" s="48">
        <v>2369.0666666666666</v>
      </c>
      <c r="Q18" s="48">
        <f t="shared" si="1"/>
        <v>13041.933333333334</v>
      </c>
      <c r="R18" s="46"/>
      <c r="S18" s="30"/>
      <c r="T18" s="49">
        <v>234</v>
      </c>
      <c r="U18" s="49">
        <v>1327</v>
      </c>
      <c r="V18" s="50">
        <v>240.86666666666667</v>
      </c>
      <c r="W18" s="50">
        <f t="shared" si="2"/>
        <v>1086.1333333333332</v>
      </c>
      <c r="X18" s="50">
        <v>1657</v>
      </c>
      <c r="Y18" s="50">
        <v>240.86666666666667</v>
      </c>
      <c r="Z18" s="50">
        <f t="shared" si="3"/>
        <v>1416.1333333333332</v>
      </c>
      <c r="BJ18" s="9"/>
      <c r="BK18" s="9"/>
      <c r="BL18" s="9"/>
      <c r="CC18" s="8"/>
      <c r="CD18" s="8"/>
      <c r="CE18" s="8"/>
      <c r="CF18" s="8"/>
      <c r="CG18" s="10"/>
      <c r="CH18" s="10"/>
      <c r="CI18" s="10"/>
      <c r="CJ18" s="8"/>
      <c r="CK18" s="10"/>
      <c r="CL18" s="10"/>
      <c r="CM18" s="10"/>
      <c r="CN18" s="8"/>
      <c r="CO18" s="10"/>
      <c r="CP18" s="10"/>
      <c r="CQ18" s="10"/>
      <c r="CR18" s="8"/>
      <c r="CS18" s="8"/>
      <c r="CT18" s="8"/>
      <c r="CU18" s="8"/>
      <c r="CV18" s="10"/>
      <c r="CW18" s="10"/>
      <c r="CX18" s="10"/>
      <c r="CY18" s="8"/>
      <c r="CZ18" s="10"/>
      <c r="DA18" s="10"/>
      <c r="DB18" s="10"/>
      <c r="DC18" s="8"/>
      <c r="DD18" s="10"/>
      <c r="DE18" s="10"/>
      <c r="DF18" s="10"/>
      <c r="DG18" s="8"/>
      <c r="DH18" s="8"/>
      <c r="DI18" s="8"/>
      <c r="DJ18" s="8"/>
      <c r="DK18" s="8"/>
      <c r="DL18" s="8"/>
      <c r="DM18" s="8"/>
      <c r="DN18" s="8"/>
      <c r="DO18" s="8"/>
      <c r="DP18" s="8"/>
      <c r="DQ18" s="8"/>
      <c r="DR18" s="8"/>
      <c r="DS18" s="8"/>
      <c r="DT18" s="8"/>
      <c r="DU18" s="8"/>
      <c r="DV18" s="8"/>
    </row>
    <row r="19" spans="1:126" x14ac:dyDescent="0.25">
      <c r="A19" s="30"/>
      <c r="B19" s="51">
        <v>1653</v>
      </c>
      <c r="C19" s="51">
        <v>2656</v>
      </c>
      <c r="D19" s="52">
        <v>1722.5333333333333</v>
      </c>
      <c r="E19" s="52">
        <f t="shared" si="4"/>
        <v>933.4666666666667</v>
      </c>
      <c r="F19" s="51">
        <v>22677</v>
      </c>
      <c r="G19" s="52">
        <v>1722.5333333333333</v>
      </c>
      <c r="H19" s="52">
        <f t="shared" si="5"/>
        <v>20954.466666666667</v>
      </c>
      <c r="I19" s="46"/>
      <c r="J19" s="30"/>
      <c r="K19" s="53">
        <v>2059</v>
      </c>
      <c r="L19" s="53">
        <v>4067</v>
      </c>
      <c r="M19" s="54">
        <v>2369.0666666666666</v>
      </c>
      <c r="N19" s="54">
        <f t="shared" si="0"/>
        <v>1697.9333333333334</v>
      </c>
      <c r="O19" s="53">
        <v>14119</v>
      </c>
      <c r="P19" s="54">
        <v>2369.0666666666666</v>
      </c>
      <c r="Q19" s="54">
        <f t="shared" si="1"/>
        <v>11749.933333333334</v>
      </c>
      <c r="R19" s="46"/>
      <c r="S19" s="30"/>
      <c r="T19" s="55">
        <v>247</v>
      </c>
      <c r="U19" s="55">
        <v>1334</v>
      </c>
      <c r="V19" s="56">
        <v>240.86666666666667</v>
      </c>
      <c r="W19" s="56">
        <f t="shared" si="2"/>
        <v>1093.1333333333332</v>
      </c>
      <c r="X19" s="56">
        <v>1457</v>
      </c>
      <c r="Y19" s="56">
        <v>240.86666666666667</v>
      </c>
      <c r="Z19" s="56">
        <f t="shared" si="3"/>
        <v>1216.1333333333332</v>
      </c>
      <c r="BJ19" s="9"/>
      <c r="BK19" s="9"/>
      <c r="BL19" s="9"/>
      <c r="CC19" s="8"/>
      <c r="CD19" s="8"/>
      <c r="CE19" s="8"/>
      <c r="CF19" s="8"/>
      <c r="CG19" s="10"/>
      <c r="CH19" s="10"/>
      <c r="CI19" s="10"/>
      <c r="CJ19" s="8"/>
      <c r="CK19" s="10"/>
      <c r="CL19" s="10"/>
      <c r="CM19" s="10"/>
      <c r="CN19" s="8"/>
      <c r="CO19" s="10"/>
      <c r="CP19" s="10"/>
      <c r="CQ19" s="10"/>
      <c r="CR19" s="8"/>
      <c r="CS19" s="8"/>
      <c r="CT19" s="8"/>
      <c r="CU19" s="8"/>
      <c r="CV19" s="10"/>
      <c r="CW19" s="10"/>
      <c r="CX19" s="10"/>
      <c r="CY19" s="8"/>
      <c r="CZ19" s="10"/>
      <c r="DA19" s="10"/>
      <c r="DB19" s="10"/>
      <c r="DC19" s="8"/>
      <c r="DD19" s="10"/>
      <c r="DE19" s="10"/>
      <c r="DF19" s="10"/>
      <c r="DG19" s="8"/>
      <c r="DH19" s="8"/>
      <c r="DI19" s="8"/>
      <c r="DJ19" s="8"/>
      <c r="DK19" s="8"/>
      <c r="DL19" s="8"/>
      <c r="DM19" s="8"/>
      <c r="DN19" s="8"/>
      <c r="DO19" s="8"/>
      <c r="DP19" s="8"/>
      <c r="DQ19" s="8"/>
      <c r="DR19" s="8"/>
      <c r="DS19" s="8"/>
      <c r="DT19" s="8"/>
      <c r="DU19" s="8"/>
      <c r="DV19" s="8"/>
    </row>
    <row r="20" spans="1:126" s="17" customFormat="1" ht="18.75" x14ac:dyDescent="0.25">
      <c r="A20" s="57" t="s">
        <v>13</v>
      </c>
      <c r="B20" s="58">
        <f>AVERAGE(B4:B19)</f>
        <v>1722.5333333333333</v>
      </c>
      <c r="C20" s="59"/>
      <c r="D20" s="59"/>
      <c r="E20" s="59"/>
      <c r="F20" s="59"/>
      <c r="G20" s="59"/>
      <c r="H20" s="59"/>
      <c r="I20" s="60"/>
      <c r="J20" s="57" t="s">
        <v>13</v>
      </c>
      <c r="K20" s="58">
        <f>AVERAGE(K5:K19)</f>
        <v>2369.0666666666666</v>
      </c>
      <c r="L20" s="59"/>
      <c r="M20" s="61"/>
      <c r="N20" s="59"/>
      <c r="O20" s="59"/>
      <c r="P20" s="62"/>
      <c r="Q20" s="59"/>
      <c r="R20" s="60"/>
      <c r="S20" s="57" t="s">
        <v>13</v>
      </c>
      <c r="T20" s="58">
        <f>AVERAGE(T5:T19)</f>
        <v>240.86666666666667</v>
      </c>
      <c r="U20" s="59"/>
      <c r="V20" s="62"/>
      <c r="W20" s="62"/>
      <c r="X20" s="62"/>
      <c r="Y20" s="62"/>
      <c r="Z20" s="59"/>
      <c r="AC20"/>
      <c r="AD20"/>
      <c r="AE20"/>
      <c r="AF20"/>
      <c r="AG20"/>
      <c r="AH20"/>
      <c r="AI20"/>
      <c r="AJ20"/>
      <c r="AK20"/>
      <c r="AL20"/>
      <c r="AM20"/>
      <c r="AV20"/>
      <c r="AW20"/>
      <c r="AX20"/>
      <c r="AY20"/>
      <c r="AZ20"/>
      <c r="BA20"/>
      <c r="BB20"/>
      <c r="BL20" s="8"/>
      <c r="BT20"/>
      <c r="CK20" s="100"/>
      <c r="CL20" s="100"/>
      <c r="CM20" s="100"/>
      <c r="CN20" s="98"/>
      <c r="CO20" s="100"/>
      <c r="CP20" s="100"/>
      <c r="CQ20" s="100"/>
      <c r="CR20" s="98"/>
      <c r="CS20" s="100"/>
      <c r="CT20" s="100"/>
      <c r="CU20" s="100"/>
      <c r="CZ20" s="100"/>
      <c r="DA20" s="100"/>
      <c r="DB20" s="100"/>
      <c r="DC20" s="98"/>
      <c r="DD20" s="100"/>
      <c r="DE20" s="100"/>
      <c r="DF20" s="100"/>
      <c r="DG20" s="98"/>
      <c r="DH20" s="100"/>
      <c r="DI20" s="100"/>
      <c r="DJ20" s="100"/>
      <c r="DK20" s="98"/>
      <c r="DL20" s="98"/>
    </row>
    <row r="21" spans="1:126" s="6" customFormat="1" ht="18.75" x14ac:dyDescent="0.25">
      <c r="A21" s="63"/>
      <c r="B21" s="24" t="s">
        <v>11</v>
      </c>
      <c r="C21" s="25"/>
      <c r="D21" s="25"/>
      <c r="E21" s="25"/>
      <c r="F21" s="25"/>
      <c r="G21" s="25"/>
      <c r="H21" s="26"/>
      <c r="I21" s="64"/>
      <c r="J21" s="63"/>
      <c r="K21" s="27" t="s">
        <v>11</v>
      </c>
      <c r="L21" s="28"/>
      <c r="M21" s="28"/>
      <c r="N21" s="28"/>
      <c r="O21" s="28"/>
      <c r="P21" s="28"/>
      <c r="Q21" s="29"/>
      <c r="R21" s="64"/>
      <c r="S21" s="63"/>
      <c r="T21" s="21" t="s">
        <v>11</v>
      </c>
      <c r="U21" s="22"/>
      <c r="V21" s="22"/>
      <c r="W21" s="22"/>
      <c r="X21" s="22"/>
      <c r="Y21" s="22"/>
      <c r="Z21" s="23"/>
      <c r="AC21"/>
      <c r="AD21"/>
      <c r="AE21"/>
      <c r="AF21"/>
      <c r="AG21"/>
      <c r="AH21"/>
      <c r="AI21"/>
      <c r="AJ21"/>
      <c r="AK21"/>
      <c r="AL21"/>
      <c r="AM21"/>
      <c r="BL21"/>
      <c r="BT21"/>
      <c r="CC21" s="101"/>
      <c r="CD21" s="101"/>
      <c r="CE21" s="101"/>
      <c r="CF21" s="101"/>
      <c r="CG21" s="101"/>
      <c r="CH21" s="101"/>
      <c r="CI21" s="101"/>
      <c r="CJ21" s="101"/>
      <c r="CK21" s="10"/>
      <c r="CL21" s="10"/>
      <c r="CM21" s="10"/>
      <c r="CN21" s="8"/>
      <c r="CO21" s="10"/>
      <c r="CP21" s="10"/>
      <c r="CQ21" s="10"/>
      <c r="CR21" s="8"/>
      <c r="CS21" s="10"/>
      <c r="CT21" s="10"/>
      <c r="CU21" s="10"/>
      <c r="CV21" s="101"/>
      <c r="CW21" s="101"/>
      <c r="CX21" s="101"/>
      <c r="CY21" s="101"/>
      <c r="CZ21" s="10"/>
      <c r="DA21" s="10"/>
      <c r="DB21" s="10"/>
      <c r="DC21" s="8"/>
      <c r="DD21" s="10"/>
      <c r="DE21" s="10"/>
      <c r="DF21" s="10"/>
      <c r="DG21" s="8"/>
      <c r="DH21" s="10"/>
      <c r="DI21" s="10"/>
      <c r="DJ21" s="10"/>
      <c r="DK21" s="8"/>
      <c r="DL21" s="8"/>
      <c r="DM21" s="101"/>
      <c r="DN21" s="101"/>
      <c r="DO21" s="101"/>
      <c r="DP21" s="101"/>
      <c r="DQ21" s="101"/>
      <c r="DR21" s="101"/>
      <c r="DS21" s="101"/>
      <c r="DT21" s="101"/>
      <c r="DU21" s="101"/>
      <c r="DV21" s="101"/>
    </row>
    <row r="22" spans="1:126" x14ac:dyDescent="0.25">
      <c r="A22" s="30"/>
      <c r="B22" s="44">
        <v>1738</v>
      </c>
      <c r="C22" s="44">
        <v>3250</v>
      </c>
      <c r="D22" s="65">
        <v>1912</v>
      </c>
      <c r="E22" s="45">
        <f t="shared" ref="E22:E36" si="6">C22-D22</f>
        <v>1338</v>
      </c>
      <c r="F22" s="44">
        <v>22613</v>
      </c>
      <c r="G22" s="44">
        <v>1912</v>
      </c>
      <c r="H22" s="45">
        <f t="shared" ref="H22:H36" si="7">F22-G22</f>
        <v>20701</v>
      </c>
      <c r="I22" s="46"/>
      <c r="J22" s="30"/>
      <c r="K22" s="47">
        <v>2724</v>
      </c>
      <c r="L22" s="47">
        <v>5090</v>
      </c>
      <c r="M22" s="48">
        <v>2822.2</v>
      </c>
      <c r="N22" s="48">
        <f t="shared" ref="N22:N36" si="8">L22-M22</f>
        <v>2267.8000000000002</v>
      </c>
      <c r="O22" s="47">
        <v>11923</v>
      </c>
      <c r="P22" s="48">
        <v>2822.2</v>
      </c>
      <c r="Q22" s="48">
        <f t="shared" ref="Q22:Q36" si="9">O22-P22</f>
        <v>9100.7999999999993</v>
      </c>
      <c r="R22" s="46"/>
      <c r="S22" s="30"/>
      <c r="T22" s="49">
        <v>322</v>
      </c>
      <c r="U22" s="49">
        <v>1808</v>
      </c>
      <c r="V22" s="50">
        <v>212.4</v>
      </c>
      <c r="W22" s="50">
        <f t="shared" ref="W22:W36" si="10">U22-V22</f>
        <v>1595.6</v>
      </c>
      <c r="X22" s="50">
        <v>1600</v>
      </c>
      <c r="Y22" s="50">
        <v>212.4</v>
      </c>
      <c r="Z22" s="50">
        <f t="shared" ref="Z22:Z36" si="11">X22-Y22</f>
        <v>1387.6</v>
      </c>
      <c r="CC22" s="8"/>
      <c r="CD22" s="8"/>
      <c r="CE22" s="8"/>
      <c r="CF22" s="8"/>
      <c r="CG22" s="8"/>
      <c r="CH22" s="8"/>
      <c r="CI22" s="8"/>
      <c r="CJ22" s="8"/>
      <c r="CK22" s="10"/>
      <c r="CL22" s="10"/>
      <c r="CM22" s="10"/>
      <c r="CN22" s="8"/>
      <c r="CO22" s="10"/>
      <c r="CP22" s="10"/>
      <c r="CQ22" s="10"/>
      <c r="CR22" s="8"/>
      <c r="CS22" s="10"/>
      <c r="CT22" s="10"/>
      <c r="CU22" s="10"/>
      <c r="CV22" s="8"/>
      <c r="CW22" s="8"/>
      <c r="CX22" s="8"/>
      <c r="CY22" s="8"/>
      <c r="CZ22" s="10"/>
      <c r="DA22" s="10"/>
      <c r="DB22" s="10"/>
      <c r="DC22" s="8"/>
      <c r="DD22" s="10"/>
      <c r="DE22" s="10"/>
      <c r="DF22" s="10"/>
      <c r="DG22" s="8"/>
      <c r="DH22" s="10"/>
      <c r="DI22" s="10"/>
      <c r="DJ22" s="10"/>
      <c r="DK22" s="8"/>
      <c r="DL22" s="8"/>
      <c r="DM22" s="8"/>
      <c r="DN22" s="8"/>
      <c r="DO22" s="8"/>
      <c r="DP22" s="8"/>
      <c r="DQ22" s="8"/>
      <c r="DR22" s="8"/>
      <c r="DS22" s="8"/>
      <c r="DT22" s="8"/>
      <c r="DU22" s="8"/>
      <c r="DV22" s="8"/>
    </row>
    <row r="23" spans="1:126" x14ac:dyDescent="0.25">
      <c r="A23" s="30"/>
      <c r="B23" s="44">
        <v>1760</v>
      </c>
      <c r="C23" s="44">
        <v>3909</v>
      </c>
      <c r="D23" s="65">
        <v>1912</v>
      </c>
      <c r="E23" s="45">
        <f t="shared" si="6"/>
        <v>1997</v>
      </c>
      <c r="F23" s="44">
        <v>24330</v>
      </c>
      <c r="G23" s="44">
        <v>1912</v>
      </c>
      <c r="H23" s="45">
        <f t="shared" si="7"/>
        <v>22418</v>
      </c>
      <c r="I23" s="46"/>
      <c r="J23" s="30"/>
      <c r="K23" s="47">
        <v>2704</v>
      </c>
      <c r="L23" s="47">
        <v>4209</v>
      </c>
      <c r="M23" s="48">
        <v>2822.2</v>
      </c>
      <c r="N23" s="48">
        <f t="shared" si="8"/>
        <v>1386.8000000000002</v>
      </c>
      <c r="O23" s="47">
        <v>20820</v>
      </c>
      <c r="P23" s="48">
        <v>2822.2</v>
      </c>
      <c r="Q23" s="48">
        <f t="shared" si="9"/>
        <v>17997.8</v>
      </c>
      <c r="R23" s="46"/>
      <c r="S23" s="30"/>
      <c r="T23" s="49">
        <v>190</v>
      </c>
      <c r="U23" s="49">
        <v>1287</v>
      </c>
      <c r="V23" s="50">
        <v>212.4</v>
      </c>
      <c r="W23" s="50">
        <f t="shared" si="10"/>
        <v>1074.5999999999999</v>
      </c>
      <c r="X23" s="50">
        <v>1438</v>
      </c>
      <c r="Y23" s="50">
        <v>212.4</v>
      </c>
      <c r="Z23" s="50">
        <f t="shared" si="11"/>
        <v>1225.5999999999999</v>
      </c>
      <c r="CC23" s="8"/>
      <c r="CD23" s="8"/>
      <c r="CE23" s="8"/>
      <c r="CF23" s="8"/>
      <c r="CG23" s="8"/>
      <c r="CH23" s="8"/>
      <c r="CI23" s="8"/>
      <c r="CJ23" s="8"/>
      <c r="CK23" s="10"/>
      <c r="CL23" s="10"/>
      <c r="CM23" s="10"/>
      <c r="CN23" s="8"/>
      <c r="CO23" s="10"/>
      <c r="CP23" s="10"/>
      <c r="CQ23" s="10"/>
      <c r="CR23" s="8"/>
      <c r="CS23" s="10"/>
      <c r="CT23" s="10"/>
      <c r="CU23" s="10"/>
      <c r="CV23" s="8"/>
      <c r="CW23" s="8"/>
      <c r="CX23" s="8"/>
      <c r="CY23" s="8"/>
      <c r="CZ23" s="10"/>
      <c r="DA23" s="10"/>
      <c r="DB23" s="10"/>
      <c r="DC23" s="8"/>
      <c r="DD23" s="10"/>
      <c r="DE23" s="10"/>
      <c r="DF23" s="10"/>
      <c r="DG23" s="8"/>
      <c r="DH23" s="10"/>
      <c r="DI23" s="10"/>
      <c r="DJ23" s="10"/>
      <c r="DK23" s="8"/>
      <c r="DL23" s="8"/>
      <c r="DM23" s="8"/>
      <c r="DN23" s="8"/>
      <c r="DO23" s="8"/>
      <c r="DP23" s="8"/>
      <c r="DQ23" s="8"/>
      <c r="DR23" s="8"/>
      <c r="DS23" s="8"/>
      <c r="DT23" s="8"/>
      <c r="DU23" s="8"/>
      <c r="DV23" s="8"/>
    </row>
    <row r="24" spans="1:126" x14ac:dyDescent="0.25">
      <c r="A24" s="30"/>
      <c r="B24" s="44">
        <v>1850</v>
      </c>
      <c r="C24" s="44">
        <v>3176</v>
      </c>
      <c r="D24" s="65">
        <v>1912</v>
      </c>
      <c r="E24" s="45">
        <f t="shared" si="6"/>
        <v>1264</v>
      </c>
      <c r="F24" s="44">
        <v>27610</v>
      </c>
      <c r="G24" s="44">
        <v>1912</v>
      </c>
      <c r="H24" s="45">
        <f t="shared" si="7"/>
        <v>25698</v>
      </c>
      <c r="I24" s="46"/>
      <c r="J24" s="30"/>
      <c r="K24" s="47">
        <v>2728</v>
      </c>
      <c r="L24" s="47">
        <v>5754</v>
      </c>
      <c r="M24" s="48">
        <v>2822.2</v>
      </c>
      <c r="N24" s="48">
        <f t="shared" si="8"/>
        <v>2931.8</v>
      </c>
      <c r="O24" s="47">
        <v>21318</v>
      </c>
      <c r="P24" s="48">
        <v>2822.2</v>
      </c>
      <c r="Q24" s="48">
        <f t="shared" si="9"/>
        <v>18495.8</v>
      </c>
      <c r="R24" s="46"/>
      <c r="S24" s="30"/>
      <c r="T24" s="49">
        <v>358</v>
      </c>
      <c r="U24" s="49">
        <v>1367</v>
      </c>
      <c r="V24" s="50">
        <v>212.4</v>
      </c>
      <c r="W24" s="50">
        <f t="shared" si="10"/>
        <v>1154.5999999999999</v>
      </c>
      <c r="X24" s="50">
        <v>1316</v>
      </c>
      <c r="Y24" s="50">
        <v>212.4</v>
      </c>
      <c r="Z24" s="50">
        <f t="shared" si="11"/>
        <v>1103.5999999999999</v>
      </c>
      <c r="BL24" s="17"/>
      <c r="BM24" s="17"/>
      <c r="BN24" s="17"/>
      <c r="BO24" s="17"/>
      <c r="BP24" s="17"/>
      <c r="BQ24" s="17"/>
      <c r="BR24" s="17"/>
      <c r="BS24" s="17"/>
      <c r="BT24" s="17"/>
      <c r="CC24" s="8"/>
      <c r="CD24" s="8"/>
      <c r="CE24" s="8"/>
      <c r="CF24" s="8"/>
      <c r="CG24" s="8"/>
      <c r="CH24" s="8"/>
      <c r="CI24" s="8"/>
      <c r="CJ24" s="8"/>
      <c r="CK24" s="10"/>
      <c r="CL24" s="10"/>
      <c r="CM24" s="10"/>
      <c r="CN24" s="8"/>
      <c r="CO24" s="10"/>
      <c r="CP24" s="10"/>
      <c r="CQ24" s="10"/>
      <c r="CR24" s="8"/>
      <c r="CS24" s="10"/>
      <c r="CT24" s="10"/>
      <c r="CU24" s="10"/>
      <c r="CV24" s="8"/>
      <c r="CW24" s="8"/>
      <c r="CX24" s="8"/>
      <c r="CY24" s="8"/>
      <c r="CZ24" s="10"/>
      <c r="DA24" s="10"/>
      <c r="DB24" s="10"/>
      <c r="DC24" s="8"/>
      <c r="DD24" s="10"/>
      <c r="DE24" s="10"/>
      <c r="DF24" s="10"/>
      <c r="DG24" s="8"/>
      <c r="DH24" s="10"/>
      <c r="DI24" s="10"/>
      <c r="DJ24" s="10"/>
      <c r="DK24" s="8"/>
      <c r="DL24" s="8"/>
      <c r="DM24" s="8"/>
      <c r="DN24" s="8"/>
      <c r="DO24" s="8"/>
      <c r="DP24" s="8"/>
      <c r="DQ24" s="8"/>
      <c r="DR24" s="8"/>
      <c r="DS24" s="8"/>
      <c r="DT24" s="8"/>
      <c r="DU24" s="8"/>
      <c r="DV24" s="8"/>
    </row>
    <row r="25" spans="1:126" x14ac:dyDescent="0.25">
      <c r="A25" s="30"/>
      <c r="B25" s="44">
        <v>1946</v>
      </c>
      <c r="C25" s="44">
        <v>3858</v>
      </c>
      <c r="D25" s="65">
        <v>1912</v>
      </c>
      <c r="E25" s="45">
        <f t="shared" si="6"/>
        <v>1946</v>
      </c>
      <c r="F25" s="44">
        <v>24637</v>
      </c>
      <c r="G25" s="44">
        <v>1912</v>
      </c>
      <c r="H25" s="45">
        <f t="shared" si="7"/>
        <v>22725</v>
      </c>
      <c r="I25" s="46"/>
      <c r="J25" s="30"/>
      <c r="K25" s="47">
        <v>2541</v>
      </c>
      <c r="L25" s="47">
        <v>4865</v>
      </c>
      <c r="M25" s="48">
        <v>2822.2</v>
      </c>
      <c r="N25" s="48">
        <f t="shared" si="8"/>
        <v>2042.8000000000002</v>
      </c>
      <c r="O25" s="47">
        <v>12961</v>
      </c>
      <c r="P25" s="48">
        <v>2822.2</v>
      </c>
      <c r="Q25" s="48">
        <f t="shared" si="9"/>
        <v>10138.799999999999</v>
      </c>
      <c r="R25" s="46"/>
      <c r="S25" s="30"/>
      <c r="T25" s="49">
        <v>167</v>
      </c>
      <c r="U25" s="49">
        <v>1064</v>
      </c>
      <c r="V25" s="50">
        <v>212.4</v>
      </c>
      <c r="W25" s="50">
        <f t="shared" si="10"/>
        <v>851.6</v>
      </c>
      <c r="X25" s="50">
        <v>2026</v>
      </c>
      <c r="Y25" s="50">
        <v>212.4</v>
      </c>
      <c r="Z25" s="50">
        <f t="shared" si="11"/>
        <v>1813.6</v>
      </c>
      <c r="CC25" s="8"/>
      <c r="CD25" s="8"/>
      <c r="CE25" s="8"/>
      <c r="CF25" s="8"/>
      <c r="CG25" s="8"/>
      <c r="CH25" s="8"/>
      <c r="CI25" s="8"/>
      <c r="CJ25" s="8"/>
      <c r="CK25" s="10"/>
      <c r="CL25" s="10"/>
      <c r="CM25" s="10"/>
      <c r="CN25" s="8"/>
      <c r="CO25" s="10"/>
      <c r="CP25" s="10"/>
      <c r="CQ25" s="10"/>
      <c r="CR25" s="8"/>
      <c r="CS25" s="10"/>
      <c r="CT25" s="10"/>
      <c r="CU25" s="10"/>
      <c r="CV25" s="8"/>
      <c r="CW25" s="8"/>
      <c r="CX25" s="8"/>
      <c r="CY25" s="8"/>
      <c r="CZ25" s="10"/>
      <c r="DA25" s="10"/>
      <c r="DB25" s="10"/>
      <c r="DC25" s="8"/>
      <c r="DD25" s="10"/>
      <c r="DE25" s="10"/>
      <c r="DF25" s="10"/>
      <c r="DG25" s="8"/>
      <c r="DH25" s="10"/>
      <c r="DI25" s="10"/>
      <c r="DJ25" s="10"/>
      <c r="DK25" s="8"/>
      <c r="DL25" s="8"/>
      <c r="DM25" s="8"/>
      <c r="DN25" s="8"/>
      <c r="DO25" s="8"/>
      <c r="DP25" s="8"/>
      <c r="DQ25" s="8"/>
      <c r="DR25" s="8"/>
      <c r="DS25" s="8"/>
      <c r="DT25" s="8"/>
      <c r="DU25" s="8"/>
      <c r="DV25" s="8"/>
    </row>
    <row r="26" spans="1:126" x14ac:dyDescent="0.25">
      <c r="A26" s="30"/>
      <c r="B26" s="44">
        <v>1896</v>
      </c>
      <c r="C26" s="44">
        <v>4028</v>
      </c>
      <c r="D26" s="65">
        <v>1912</v>
      </c>
      <c r="E26" s="45">
        <f t="shared" si="6"/>
        <v>2116</v>
      </c>
      <c r="F26" s="44">
        <v>23640</v>
      </c>
      <c r="G26" s="44">
        <v>1912</v>
      </c>
      <c r="H26" s="45">
        <f t="shared" si="7"/>
        <v>21728</v>
      </c>
      <c r="I26" s="46"/>
      <c r="J26" s="30"/>
      <c r="K26" s="47">
        <v>2841</v>
      </c>
      <c r="L26" s="47">
        <v>4341</v>
      </c>
      <c r="M26" s="48">
        <v>2822.2</v>
      </c>
      <c r="N26" s="48">
        <f t="shared" si="8"/>
        <v>1518.8000000000002</v>
      </c>
      <c r="O26" s="47">
        <v>14306</v>
      </c>
      <c r="P26" s="48">
        <v>2822.2</v>
      </c>
      <c r="Q26" s="48">
        <f t="shared" si="9"/>
        <v>11483.8</v>
      </c>
      <c r="R26" s="46"/>
      <c r="S26" s="30"/>
      <c r="T26" s="49">
        <v>114</v>
      </c>
      <c r="U26" s="49">
        <v>1185</v>
      </c>
      <c r="V26" s="50">
        <v>212.4</v>
      </c>
      <c r="W26" s="50">
        <f t="shared" si="10"/>
        <v>972.6</v>
      </c>
      <c r="X26" s="50">
        <v>2085</v>
      </c>
      <c r="Y26" s="50">
        <v>212.4</v>
      </c>
      <c r="Z26" s="50">
        <f t="shared" si="11"/>
        <v>1872.6</v>
      </c>
      <c r="CC26" s="8"/>
      <c r="CD26" s="8"/>
      <c r="CE26" s="8"/>
      <c r="CF26" s="8"/>
      <c r="CG26" s="8"/>
      <c r="CH26" s="8"/>
      <c r="CI26" s="8"/>
      <c r="CJ26" s="8"/>
      <c r="CK26" s="10"/>
      <c r="CL26" s="10"/>
      <c r="CM26" s="10"/>
      <c r="CN26" s="8"/>
      <c r="CO26" s="10"/>
      <c r="CP26" s="10"/>
      <c r="CQ26" s="10"/>
      <c r="CR26" s="8"/>
      <c r="CS26" s="10"/>
      <c r="CT26" s="10"/>
      <c r="CU26" s="10"/>
      <c r="CV26" s="8"/>
      <c r="CW26" s="8"/>
      <c r="CX26" s="8"/>
      <c r="CY26" s="8"/>
      <c r="CZ26" s="10"/>
      <c r="DA26" s="10"/>
      <c r="DB26" s="10"/>
      <c r="DC26" s="8"/>
      <c r="DD26" s="10"/>
      <c r="DE26" s="10"/>
      <c r="DF26" s="10"/>
      <c r="DG26" s="8"/>
      <c r="DH26" s="10"/>
      <c r="DI26" s="10"/>
      <c r="DJ26" s="10"/>
      <c r="DK26" s="8"/>
      <c r="DL26" s="8"/>
      <c r="DM26" s="8"/>
      <c r="DN26" s="8"/>
      <c r="DO26" s="8"/>
      <c r="DP26" s="8"/>
      <c r="DQ26" s="8"/>
      <c r="DR26" s="8"/>
      <c r="DS26" s="8"/>
      <c r="DT26" s="8"/>
      <c r="DU26" s="8"/>
      <c r="DV26" s="8"/>
    </row>
    <row r="27" spans="1:126" x14ac:dyDescent="0.25">
      <c r="A27" s="30"/>
      <c r="B27" s="44">
        <v>2148</v>
      </c>
      <c r="C27" s="44">
        <v>3224</v>
      </c>
      <c r="D27" s="65">
        <v>1912</v>
      </c>
      <c r="E27" s="45">
        <f t="shared" si="6"/>
        <v>1312</v>
      </c>
      <c r="F27" s="44">
        <v>21002</v>
      </c>
      <c r="G27" s="44">
        <v>1912</v>
      </c>
      <c r="H27" s="45">
        <f t="shared" si="7"/>
        <v>19090</v>
      </c>
      <c r="I27" s="46"/>
      <c r="J27" s="30"/>
      <c r="K27" s="47">
        <v>2925</v>
      </c>
      <c r="L27" s="47">
        <v>4748</v>
      </c>
      <c r="M27" s="48">
        <v>2822.2</v>
      </c>
      <c r="N27" s="48">
        <f t="shared" si="8"/>
        <v>1925.8000000000002</v>
      </c>
      <c r="O27" s="47">
        <v>21853</v>
      </c>
      <c r="P27" s="48">
        <v>2822.2</v>
      </c>
      <c r="Q27" s="48">
        <f t="shared" si="9"/>
        <v>19030.8</v>
      </c>
      <c r="R27" s="46"/>
      <c r="S27" s="30"/>
      <c r="T27" s="49">
        <v>167</v>
      </c>
      <c r="U27" s="49">
        <v>1145</v>
      </c>
      <c r="V27" s="50">
        <v>212.4</v>
      </c>
      <c r="W27" s="50">
        <f t="shared" si="10"/>
        <v>932.6</v>
      </c>
      <c r="X27" s="50">
        <v>1794</v>
      </c>
      <c r="Y27" s="50">
        <v>212.4</v>
      </c>
      <c r="Z27" s="50">
        <f t="shared" si="11"/>
        <v>1581.6</v>
      </c>
      <c r="CC27" s="8"/>
      <c r="CD27" s="8"/>
      <c r="CE27" s="8"/>
      <c r="CF27" s="8"/>
      <c r="CG27" s="8"/>
      <c r="CH27" s="8"/>
      <c r="CI27" s="8"/>
      <c r="CJ27" s="8"/>
      <c r="CK27" s="10"/>
      <c r="CL27" s="10"/>
      <c r="CM27" s="10"/>
      <c r="CN27" s="8"/>
      <c r="CO27" s="10"/>
      <c r="CP27" s="10"/>
      <c r="CQ27" s="10"/>
      <c r="CR27" s="8"/>
      <c r="CS27" s="10"/>
      <c r="CT27" s="10"/>
      <c r="CU27" s="10"/>
      <c r="CV27" s="8"/>
      <c r="CW27" s="8"/>
      <c r="CX27" s="8"/>
      <c r="CY27" s="8"/>
      <c r="CZ27" s="10"/>
      <c r="DA27" s="10"/>
      <c r="DB27" s="10"/>
      <c r="DC27" s="8"/>
      <c r="DD27" s="10"/>
      <c r="DE27" s="10"/>
      <c r="DF27" s="10"/>
      <c r="DG27" s="8"/>
      <c r="DH27" s="10"/>
      <c r="DI27" s="10"/>
      <c r="DJ27" s="10"/>
      <c r="DK27" s="8"/>
      <c r="DL27" s="8"/>
      <c r="DM27" s="8"/>
      <c r="DN27" s="8"/>
      <c r="DO27" s="8"/>
      <c r="DP27" s="8"/>
      <c r="DQ27" s="8"/>
      <c r="DR27" s="8"/>
      <c r="DS27" s="8"/>
      <c r="DT27" s="8"/>
      <c r="DU27" s="8"/>
      <c r="DV27" s="8"/>
    </row>
    <row r="28" spans="1:126" x14ac:dyDescent="0.25">
      <c r="A28" s="30"/>
      <c r="B28" s="44">
        <v>1651</v>
      </c>
      <c r="C28" s="44">
        <v>3502</v>
      </c>
      <c r="D28" s="65">
        <v>1912</v>
      </c>
      <c r="E28" s="45">
        <f t="shared" si="6"/>
        <v>1590</v>
      </c>
      <c r="F28" s="44">
        <v>29800</v>
      </c>
      <c r="G28" s="44">
        <v>1912</v>
      </c>
      <c r="H28" s="45">
        <f t="shared" si="7"/>
        <v>27888</v>
      </c>
      <c r="I28" s="46"/>
      <c r="J28" s="30"/>
      <c r="K28" s="47">
        <v>2813</v>
      </c>
      <c r="L28" s="47">
        <v>4963</v>
      </c>
      <c r="M28" s="48">
        <v>2822.2</v>
      </c>
      <c r="N28" s="48">
        <f t="shared" si="8"/>
        <v>2140.8000000000002</v>
      </c>
      <c r="O28" s="47">
        <v>20224</v>
      </c>
      <c r="P28" s="48">
        <v>2822.2</v>
      </c>
      <c r="Q28" s="48">
        <f t="shared" si="9"/>
        <v>17401.8</v>
      </c>
      <c r="R28" s="46"/>
      <c r="S28" s="30"/>
      <c r="T28" s="49">
        <v>216</v>
      </c>
      <c r="U28" s="49">
        <v>1453</v>
      </c>
      <c r="V28" s="50">
        <v>212.4</v>
      </c>
      <c r="W28" s="50">
        <f t="shared" si="10"/>
        <v>1240.5999999999999</v>
      </c>
      <c r="X28" s="50">
        <v>1477</v>
      </c>
      <c r="Y28" s="50">
        <v>212.4</v>
      </c>
      <c r="Z28" s="50">
        <f t="shared" si="11"/>
        <v>1264.5999999999999</v>
      </c>
      <c r="CC28" s="8"/>
      <c r="CD28" s="8"/>
      <c r="CE28" s="8"/>
      <c r="CF28" s="8"/>
      <c r="CG28" s="8"/>
      <c r="CH28" s="8"/>
      <c r="CI28" s="8"/>
      <c r="CJ28" s="8"/>
      <c r="CK28" s="10"/>
      <c r="CL28" s="10"/>
      <c r="CM28" s="10"/>
      <c r="CN28" s="8"/>
      <c r="CO28" s="10"/>
      <c r="CP28" s="10"/>
      <c r="CQ28" s="10"/>
      <c r="CR28" s="8"/>
      <c r="CS28" s="10"/>
      <c r="CT28" s="10"/>
      <c r="CU28" s="10"/>
      <c r="CV28" s="8"/>
      <c r="CW28" s="8"/>
      <c r="CX28" s="8"/>
      <c r="CY28" s="8"/>
      <c r="CZ28" s="10"/>
      <c r="DA28" s="10"/>
      <c r="DB28" s="10"/>
      <c r="DC28" s="8"/>
      <c r="DD28" s="10"/>
      <c r="DE28" s="10"/>
      <c r="DF28" s="10"/>
      <c r="DG28" s="8"/>
      <c r="DH28" s="10"/>
      <c r="DI28" s="10"/>
      <c r="DJ28" s="10"/>
      <c r="DK28" s="8"/>
      <c r="DL28" s="8"/>
      <c r="DM28" s="8"/>
      <c r="DN28" s="8"/>
      <c r="DO28" s="8"/>
      <c r="DP28" s="8"/>
      <c r="DQ28" s="8"/>
      <c r="DR28" s="8"/>
      <c r="DS28" s="8"/>
      <c r="DT28" s="8"/>
      <c r="DU28" s="8"/>
      <c r="DV28" s="8"/>
    </row>
    <row r="29" spans="1:126" x14ac:dyDescent="0.25">
      <c r="A29" s="30"/>
      <c r="B29" s="44">
        <v>2064</v>
      </c>
      <c r="C29" s="44">
        <v>3709</v>
      </c>
      <c r="D29" s="65">
        <v>1912</v>
      </c>
      <c r="E29" s="45">
        <f t="shared" si="6"/>
        <v>1797</v>
      </c>
      <c r="F29" s="44">
        <v>24276</v>
      </c>
      <c r="G29" s="44">
        <v>1912</v>
      </c>
      <c r="H29" s="45">
        <f t="shared" si="7"/>
        <v>22364</v>
      </c>
      <c r="I29" s="46"/>
      <c r="J29" s="30"/>
      <c r="K29" s="47">
        <v>2569</v>
      </c>
      <c r="L29" s="47">
        <v>5204</v>
      </c>
      <c r="M29" s="48">
        <v>2822.2</v>
      </c>
      <c r="N29" s="48">
        <f t="shared" si="8"/>
        <v>2381.8000000000002</v>
      </c>
      <c r="O29" s="47">
        <v>19607</v>
      </c>
      <c r="P29" s="48">
        <v>2822.2</v>
      </c>
      <c r="Q29" s="48">
        <f t="shared" si="9"/>
        <v>16784.8</v>
      </c>
      <c r="R29" s="46"/>
      <c r="S29" s="30"/>
      <c r="T29" s="49">
        <v>196</v>
      </c>
      <c r="U29" s="49">
        <v>1183</v>
      </c>
      <c r="V29" s="50">
        <v>212.4</v>
      </c>
      <c r="W29" s="50">
        <f t="shared" si="10"/>
        <v>970.6</v>
      </c>
      <c r="X29" s="50">
        <v>2253</v>
      </c>
      <c r="Y29" s="50">
        <v>212.4</v>
      </c>
      <c r="Z29" s="50">
        <f t="shared" si="11"/>
        <v>2040.6</v>
      </c>
      <c r="CC29" s="8"/>
      <c r="CD29" s="8"/>
      <c r="CE29" s="8"/>
      <c r="CF29" s="8"/>
      <c r="CG29" s="8"/>
      <c r="CH29" s="8"/>
      <c r="CI29" s="8"/>
      <c r="CJ29" s="8"/>
      <c r="CK29" s="10"/>
      <c r="CL29" s="10"/>
      <c r="CM29" s="10"/>
      <c r="CN29" s="8"/>
      <c r="CO29" s="10"/>
      <c r="CP29" s="10"/>
      <c r="CQ29" s="10"/>
      <c r="CR29" s="8"/>
      <c r="CS29" s="10"/>
      <c r="CT29" s="10"/>
      <c r="CU29" s="10"/>
      <c r="CV29" s="8"/>
      <c r="CW29" s="8"/>
      <c r="CX29" s="8"/>
      <c r="CY29" s="8"/>
      <c r="CZ29" s="10"/>
      <c r="DA29" s="10"/>
      <c r="DB29" s="10"/>
      <c r="DC29" s="8"/>
      <c r="DD29" s="10"/>
      <c r="DE29" s="10"/>
      <c r="DF29" s="10"/>
      <c r="DG29" s="8"/>
      <c r="DH29" s="10"/>
      <c r="DI29" s="10"/>
      <c r="DJ29" s="10"/>
      <c r="DK29" s="8"/>
      <c r="DL29" s="8"/>
      <c r="DM29" s="8"/>
      <c r="DN29" s="8"/>
      <c r="DO29" s="8"/>
      <c r="DP29" s="8"/>
      <c r="DQ29" s="8"/>
      <c r="DR29" s="8"/>
      <c r="DS29" s="8"/>
      <c r="DT29" s="8"/>
      <c r="DU29" s="8"/>
      <c r="DV29" s="8"/>
    </row>
    <row r="30" spans="1:126" x14ac:dyDescent="0.25">
      <c r="A30" s="30"/>
      <c r="B30" s="44">
        <v>1677</v>
      </c>
      <c r="C30" s="44">
        <v>3373</v>
      </c>
      <c r="D30" s="65">
        <v>1912</v>
      </c>
      <c r="E30" s="45">
        <f t="shared" si="6"/>
        <v>1461</v>
      </c>
      <c r="F30" s="44">
        <v>26712</v>
      </c>
      <c r="G30" s="44">
        <v>1912</v>
      </c>
      <c r="H30" s="45">
        <f t="shared" si="7"/>
        <v>24800</v>
      </c>
      <c r="I30" s="46"/>
      <c r="J30" s="30"/>
      <c r="K30" s="47">
        <v>3183</v>
      </c>
      <c r="L30" s="47">
        <v>5467</v>
      </c>
      <c r="M30" s="48">
        <v>2822.2</v>
      </c>
      <c r="N30" s="48">
        <f t="shared" si="8"/>
        <v>2644.8</v>
      </c>
      <c r="O30" s="47">
        <v>20002</v>
      </c>
      <c r="P30" s="48">
        <v>2822.2</v>
      </c>
      <c r="Q30" s="48">
        <f t="shared" si="9"/>
        <v>17179.8</v>
      </c>
      <c r="R30" s="46"/>
      <c r="S30" s="30"/>
      <c r="T30" s="49">
        <v>171</v>
      </c>
      <c r="U30" s="49">
        <v>909</v>
      </c>
      <c r="V30" s="50">
        <v>212.4</v>
      </c>
      <c r="W30" s="50">
        <f t="shared" si="10"/>
        <v>696.6</v>
      </c>
      <c r="X30" s="50">
        <v>1220</v>
      </c>
      <c r="Y30" s="50">
        <v>212.4</v>
      </c>
      <c r="Z30" s="50">
        <f t="shared" si="11"/>
        <v>1007.6</v>
      </c>
      <c r="AJ30" s="17"/>
      <c r="AK30" s="17"/>
      <c r="AL30" s="17"/>
      <c r="AM30" s="17"/>
      <c r="CC30" s="8"/>
      <c r="CD30" s="8"/>
      <c r="CE30" s="8"/>
      <c r="CF30" s="8"/>
      <c r="CG30" s="8"/>
      <c r="CH30" s="8"/>
      <c r="CI30" s="8"/>
      <c r="CJ30" s="8"/>
      <c r="CK30" s="10"/>
      <c r="CL30" s="10"/>
      <c r="CM30" s="10"/>
      <c r="CN30" s="8"/>
      <c r="CO30" s="10"/>
      <c r="CP30" s="10"/>
      <c r="CQ30" s="10"/>
      <c r="CR30" s="8"/>
      <c r="CS30" s="10"/>
      <c r="CT30" s="10"/>
      <c r="CU30" s="10"/>
      <c r="CV30" s="8"/>
      <c r="CW30" s="8"/>
      <c r="CX30" s="8"/>
      <c r="CY30" s="8"/>
      <c r="CZ30" s="10"/>
      <c r="DA30" s="10"/>
      <c r="DB30" s="10"/>
      <c r="DC30" s="8"/>
      <c r="DD30" s="10"/>
      <c r="DE30" s="10"/>
      <c r="DF30" s="10"/>
      <c r="DG30" s="8"/>
      <c r="DH30" s="10"/>
      <c r="DI30" s="10"/>
      <c r="DJ30" s="10"/>
      <c r="DK30" s="8"/>
      <c r="DL30" s="8"/>
      <c r="DM30" s="8"/>
      <c r="DN30" s="8"/>
      <c r="DO30" s="8"/>
      <c r="DP30" s="8"/>
      <c r="DQ30" s="8"/>
      <c r="DR30" s="8"/>
      <c r="DS30" s="8"/>
      <c r="DT30" s="8"/>
      <c r="DU30" s="8"/>
      <c r="DV30" s="8"/>
    </row>
    <row r="31" spans="1:126" x14ac:dyDescent="0.25">
      <c r="A31" s="30"/>
      <c r="B31" s="44">
        <v>1801</v>
      </c>
      <c r="C31" s="44">
        <v>3596</v>
      </c>
      <c r="D31" s="65">
        <v>1912</v>
      </c>
      <c r="E31" s="45">
        <f t="shared" si="6"/>
        <v>1684</v>
      </c>
      <c r="F31" s="44">
        <v>17258</v>
      </c>
      <c r="G31" s="44">
        <v>1912</v>
      </c>
      <c r="H31" s="45">
        <f t="shared" si="7"/>
        <v>15346</v>
      </c>
      <c r="I31" s="46"/>
      <c r="J31" s="30"/>
      <c r="K31" s="47">
        <v>2957</v>
      </c>
      <c r="L31" s="47">
        <v>4496</v>
      </c>
      <c r="M31" s="48">
        <v>2822.2</v>
      </c>
      <c r="N31" s="48">
        <f t="shared" si="8"/>
        <v>1673.8000000000002</v>
      </c>
      <c r="O31" s="47">
        <v>16727</v>
      </c>
      <c r="P31" s="48">
        <v>2822.2</v>
      </c>
      <c r="Q31" s="48">
        <f t="shared" si="9"/>
        <v>13904.8</v>
      </c>
      <c r="R31" s="46"/>
      <c r="S31" s="30"/>
      <c r="T31" s="49">
        <v>200</v>
      </c>
      <c r="U31" s="49">
        <v>1833</v>
      </c>
      <c r="V31" s="50">
        <v>212.4</v>
      </c>
      <c r="W31" s="50">
        <f t="shared" si="10"/>
        <v>1620.6</v>
      </c>
      <c r="X31" s="50">
        <v>1657</v>
      </c>
      <c r="Y31" s="50">
        <v>212.4</v>
      </c>
      <c r="Z31" s="50">
        <f t="shared" si="11"/>
        <v>1444.6</v>
      </c>
      <c r="AJ31" s="6"/>
      <c r="AK31" s="6"/>
      <c r="AL31" s="6"/>
      <c r="AM31" s="6"/>
      <c r="CC31" s="8"/>
      <c r="CD31" s="8"/>
      <c r="CE31" s="8"/>
      <c r="CF31" s="8"/>
      <c r="CG31" s="8"/>
      <c r="CH31" s="8"/>
      <c r="CI31" s="8"/>
      <c r="CJ31" s="8"/>
      <c r="CK31" s="10"/>
      <c r="CL31" s="10"/>
      <c r="CM31" s="10"/>
      <c r="CN31" s="8"/>
      <c r="CO31" s="10"/>
      <c r="CP31" s="10"/>
      <c r="CQ31" s="10"/>
      <c r="CR31" s="8"/>
      <c r="CS31" s="10"/>
      <c r="CT31" s="10"/>
      <c r="CU31" s="10"/>
      <c r="CV31" s="8"/>
      <c r="CW31" s="8"/>
      <c r="CX31" s="8"/>
      <c r="CY31" s="8"/>
      <c r="CZ31" s="10"/>
      <c r="DA31" s="10"/>
      <c r="DB31" s="10"/>
      <c r="DC31" s="8"/>
      <c r="DD31" s="10"/>
      <c r="DE31" s="10"/>
      <c r="DF31" s="10"/>
      <c r="DG31" s="8"/>
      <c r="DH31" s="10"/>
      <c r="DI31" s="10"/>
      <c r="DJ31" s="10"/>
      <c r="DK31" s="8"/>
      <c r="DL31" s="8"/>
      <c r="DM31" s="8"/>
      <c r="DN31" s="8"/>
      <c r="DO31" s="8"/>
      <c r="DP31" s="8"/>
      <c r="DQ31" s="8"/>
      <c r="DR31" s="8"/>
      <c r="DS31" s="8"/>
      <c r="DT31" s="8"/>
      <c r="DU31" s="8"/>
      <c r="DV31" s="8"/>
    </row>
    <row r="32" spans="1:126" x14ac:dyDescent="0.25">
      <c r="A32" s="30"/>
      <c r="B32" s="44">
        <v>1946</v>
      </c>
      <c r="C32" s="44">
        <v>3241</v>
      </c>
      <c r="D32" s="65">
        <v>1912</v>
      </c>
      <c r="E32" s="45">
        <f t="shared" si="6"/>
        <v>1329</v>
      </c>
      <c r="F32" s="44">
        <v>29049</v>
      </c>
      <c r="G32" s="44">
        <v>1912</v>
      </c>
      <c r="H32" s="45">
        <f t="shared" si="7"/>
        <v>27137</v>
      </c>
      <c r="I32" s="46"/>
      <c r="J32" s="30"/>
      <c r="K32" s="47">
        <v>2785</v>
      </c>
      <c r="L32" s="47">
        <v>5134</v>
      </c>
      <c r="M32" s="48">
        <v>2822.2</v>
      </c>
      <c r="N32" s="48">
        <f t="shared" si="8"/>
        <v>2311.8000000000002</v>
      </c>
      <c r="O32" s="47">
        <v>20473</v>
      </c>
      <c r="P32" s="48">
        <v>2822.2</v>
      </c>
      <c r="Q32" s="48">
        <f t="shared" si="9"/>
        <v>17650.8</v>
      </c>
      <c r="R32" s="46"/>
      <c r="S32" s="30"/>
      <c r="T32" s="49">
        <v>277</v>
      </c>
      <c r="U32" s="49">
        <v>1396</v>
      </c>
      <c r="V32" s="50">
        <v>212.4</v>
      </c>
      <c r="W32" s="50">
        <f t="shared" si="10"/>
        <v>1183.5999999999999</v>
      </c>
      <c r="X32" s="50">
        <v>2584</v>
      </c>
      <c r="Y32" s="50">
        <v>212.4</v>
      </c>
      <c r="Z32" s="50">
        <f t="shared" si="11"/>
        <v>2371.6</v>
      </c>
      <c r="CC32" s="8"/>
      <c r="CD32" s="8"/>
      <c r="CE32" s="8"/>
      <c r="CF32" s="8"/>
      <c r="CG32" s="8"/>
      <c r="CH32" s="8"/>
      <c r="CI32" s="8"/>
      <c r="CJ32" s="8"/>
      <c r="CK32" s="10"/>
      <c r="CL32" s="10"/>
      <c r="CM32" s="10"/>
      <c r="CN32" s="8"/>
      <c r="CO32" s="10"/>
      <c r="CP32" s="10"/>
      <c r="CQ32" s="10"/>
      <c r="CR32" s="8"/>
      <c r="CS32" s="10"/>
      <c r="CT32" s="10"/>
      <c r="CU32" s="10"/>
      <c r="CV32" s="8"/>
      <c r="CW32" s="8"/>
      <c r="CX32" s="8"/>
      <c r="CY32" s="8"/>
      <c r="CZ32" s="10"/>
      <c r="DA32" s="10"/>
      <c r="DB32" s="10"/>
      <c r="DC32" s="8"/>
      <c r="DD32" s="10"/>
      <c r="DE32" s="10"/>
      <c r="DF32" s="10"/>
      <c r="DG32" s="8"/>
      <c r="DH32" s="10"/>
      <c r="DI32" s="10"/>
      <c r="DJ32" s="10"/>
      <c r="DK32" s="8"/>
      <c r="DL32" s="8"/>
      <c r="DM32" s="8"/>
      <c r="DN32" s="8"/>
      <c r="DO32" s="8"/>
      <c r="DP32" s="8"/>
      <c r="DQ32" s="8"/>
      <c r="DR32" s="8"/>
      <c r="DS32" s="8"/>
      <c r="DT32" s="8"/>
      <c r="DU32" s="8"/>
      <c r="DV32" s="8"/>
    </row>
    <row r="33" spans="1:126" x14ac:dyDescent="0.25">
      <c r="A33" s="30"/>
      <c r="B33" s="44">
        <v>1815</v>
      </c>
      <c r="C33" s="44">
        <v>3298</v>
      </c>
      <c r="D33" s="65">
        <v>1912</v>
      </c>
      <c r="E33" s="45">
        <f t="shared" si="6"/>
        <v>1386</v>
      </c>
      <c r="F33" s="44">
        <v>24868</v>
      </c>
      <c r="G33" s="44">
        <v>1912</v>
      </c>
      <c r="H33" s="45">
        <f t="shared" si="7"/>
        <v>22956</v>
      </c>
      <c r="I33" s="46"/>
      <c r="J33" s="30"/>
      <c r="K33" s="47">
        <v>2865</v>
      </c>
      <c r="L33" s="47">
        <v>5376</v>
      </c>
      <c r="M33" s="48">
        <v>2822.2</v>
      </c>
      <c r="N33" s="48">
        <f t="shared" si="8"/>
        <v>2553.8000000000002</v>
      </c>
      <c r="O33" s="47">
        <v>24418</v>
      </c>
      <c r="P33" s="48">
        <v>2822.2</v>
      </c>
      <c r="Q33" s="48">
        <f t="shared" si="9"/>
        <v>21595.8</v>
      </c>
      <c r="R33" s="46"/>
      <c r="S33" s="30"/>
      <c r="T33" s="49">
        <v>143</v>
      </c>
      <c r="U33" s="49">
        <v>1153</v>
      </c>
      <c r="V33" s="50">
        <v>212.4</v>
      </c>
      <c r="W33" s="50">
        <f t="shared" si="10"/>
        <v>940.6</v>
      </c>
      <c r="X33" s="50">
        <v>1584</v>
      </c>
      <c r="Y33" s="50">
        <v>212.4</v>
      </c>
      <c r="Z33" s="50">
        <f t="shared" si="11"/>
        <v>1371.6</v>
      </c>
      <c r="CC33" s="8"/>
      <c r="CD33" s="8"/>
      <c r="CE33" s="8"/>
      <c r="CF33" s="8"/>
      <c r="CG33" s="8"/>
      <c r="CH33" s="8"/>
      <c r="CI33" s="8"/>
      <c r="CJ33" s="8"/>
      <c r="CK33" s="10"/>
      <c r="CL33" s="10"/>
      <c r="CM33" s="10"/>
      <c r="CN33" s="8"/>
      <c r="CO33" s="10"/>
      <c r="CP33" s="10"/>
      <c r="CQ33" s="10"/>
      <c r="CR33" s="8"/>
      <c r="CS33" s="10"/>
      <c r="CT33" s="10"/>
      <c r="CU33" s="10"/>
      <c r="CV33" s="8"/>
      <c r="CW33" s="8"/>
      <c r="CX33" s="8"/>
      <c r="CY33" s="8"/>
      <c r="CZ33" s="10"/>
      <c r="DA33" s="10"/>
      <c r="DB33" s="10"/>
      <c r="DC33" s="8"/>
      <c r="DD33" s="10"/>
      <c r="DE33" s="10"/>
      <c r="DF33" s="10"/>
      <c r="DG33" s="8"/>
      <c r="DH33" s="10"/>
      <c r="DI33" s="10"/>
      <c r="DJ33" s="10"/>
      <c r="DK33" s="8"/>
      <c r="DL33" s="8"/>
      <c r="DM33" s="8"/>
      <c r="DN33" s="8"/>
      <c r="DO33" s="8"/>
      <c r="DP33" s="8"/>
      <c r="DQ33" s="8"/>
      <c r="DR33" s="8"/>
      <c r="DS33" s="8"/>
      <c r="DT33" s="8"/>
      <c r="DU33" s="8"/>
      <c r="DV33" s="8"/>
    </row>
    <row r="34" spans="1:126" x14ac:dyDescent="0.25">
      <c r="A34" s="30"/>
      <c r="B34" s="44">
        <v>2085</v>
      </c>
      <c r="C34" s="44">
        <v>3335</v>
      </c>
      <c r="D34" s="65">
        <v>1912</v>
      </c>
      <c r="E34" s="45">
        <f t="shared" si="6"/>
        <v>1423</v>
      </c>
      <c r="F34" s="44">
        <v>30019</v>
      </c>
      <c r="G34" s="44">
        <v>1912</v>
      </c>
      <c r="H34" s="45">
        <f t="shared" si="7"/>
        <v>28107</v>
      </c>
      <c r="I34" s="46"/>
      <c r="J34" s="30"/>
      <c r="K34" s="47">
        <v>2580</v>
      </c>
      <c r="L34" s="47">
        <v>4538</v>
      </c>
      <c r="M34" s="48">
        <v>2822.2</v>
      </c>
      <c r="N34" s="48">
        <f t="shared" si="8"/>
        <v>1715.8000000000002</v>
      </c>
      <c r="O34" s="47">
        <v>18618</v>
      </c>
      <c r="P34" s="48">
        <v>2822.2</v>
      </c>
      <c r="Q34" s="48">
        <f t="shared" si="9"/>
        <v>15795.8</v>
      </c>
      <c r="R34" s="46"/>
      <c r="S34" s="30"/>
      <c r="T34" s="49">
        <v>183</v>
      </c>
      <c r="U34" s="49">
        <v>1418</v>
      </c>
      <c r="V34" s="50">
        <v>212.4</v>
      </c>
      <c r="W34" s="50">
        <f t="shared" si="10"/>
        <v>1205.5999999999999</v>
      </c>
      <c r="X34" s="50">
        <v>1365</v>
      </c>
      <c r="Y34" s="50">
        <v>212.4</v>
      </c>
      <c r="Z34" s="50">
        <f t="shared" si="11"/>
        <v>1152.5999999999999</v>
      </c>
      <c r="CC34" s="8"/>
      <c r="CD34" s="8"/>
      <c r="CE34" s="8"/>
      <c r="CF34" s="8"/>
      <c r="CG34" s="8"/>
      <c r="CH34" s="8"/>
      <c r="CI34" s="8"/>
      <c r="CJ34" s="8"/>
      <c r="CK34" s="10"/>
      <c r="CL34" s="10"/>
      <c r="CM34" s="10"/>
      <c r="CN34" s="8"/>
      <c r="CO34" s="10"/>
      <c r="CP34" s="10"/>
      <c r="CQ34" s="10"/>
      <c r="CR34" s="8"/>
      <c r="CS34" s="10"/>
      <c r="CT34" s="10"/>
      <c r="CU34" s="10"/>
      <c r="CV34" s="8"/>
      <c r="CW34" s="8"/>
      <c r="CX34" s="8"/>
      <c r="CY34" s="8"/>
      <c r="CZ34" s="10"/>
      <c r="DA34" s="10"/>
      <c r="DB34" s="10"/>
      <c r="DC34" s="8"/>
      <c r="DD34" s="10"/>
      <c r="DE34" s="10"/>
      <c r="DF34" s="10"/>
      <c r="DG34" s="8"/>
      <c r="DH34" s="10"/>
      <c r="DI34" s="10"/>
      <c r="DJ34" s="10"/>
      <c r="DK34" s="8"/>
      <c r="DL34" s="8"/>
      <c r="DM34" s="8"/>
      <c r="DN34" s="8"/>
      <c r="DO34" s="8"/>
      <c r="DP34" s="8"/>
      <c r="DQ34" s="8"/>
      <c r="DR34" s="8"/>
      <c r="DS34" s="8"/>
      <c r="DT34" s="8"/>
      <c r="DU34" s="8"/>
      <c r="DV34" s="8"/>
    </row>
    <row r="35" spans="1:126" x14ac:dyDescent="0.25">
      <c r="A35" s="30"/>
      <c r="B35" s="44">
        <v>2119</v>
      </c>
      <c r="C35" s="44">
        <v>3752</v>
      </c>
      <c r="D35" s="65">
        <v>1912</v>
      </c>
      <c r="E35" s="45">
        <f t="shared" si="6"/>
        <v>1840</v>
      </c>
      <c r="F35" s="44">
        <v>26983</v>
      </c>
      <c r="G35" s="44">
        <v>1912</v>
      </c>
      <c r="H35" s="45">
        <f t="shared" si="7"/>
        <v>25071</v>
      </c>
      <c r="I35" s="46"/>
      <c r="J35" s="30"/>
      <c r="K35" s="47">
        <v>2947</v>
      </c>
      <c r="L35" s="47">
        <v>4210</v>
      </c>
      <c r="M35" s="48">
        <v>2822.2</v>
      </c>
      <c r="N35" s="48">
        <f t="shared" si="8"/>
        <v>1387.8000000000002</v>
      </c>
      <c r="O35" s="47">
        <v>17369</v>
      </c>
      <c r="P35" s="48">
        <v>2822.2</v>
      </c>
      <c r="Q35" s="48">
        <f t="shared" si="9"/>
        <v>14546.8</v>
      </c>
      <c r="R35" s="46"/>
      <c r="S35" s="30"/>
      <c r="T35" s="49">
        <v>194</v>
      </c>
      <c r="U35" s="49">
        <v>1073</v>
      </c>
      <c r="V35" s="50">
        <v>212.4</v>
      </c>
      <c r="W35" s="50">
        <f t="shared" si="10"/>
        <v>860.6</v>
      </c>
      <c r="X35" s="50">
        <v>1813</v>
      </c>
      <c r="Y35" s="50">
        <v>212.4</v>
      </c>
      <c r="Z35" s="50">
        <f t="shared" si="11"/>
        <v>1600.6</v>
      </c>
      <c r="CC35" s="8"/>
      <c r="CD35" s="8"/>
      <c r="CE35" s="8"/>
      <c r="CF35" s="8"/>
      <c r="CG35" s="8"/>
      <c r="CH35" s="8"/>
      <c r="CI35" s="8"/>
      <c r="CJ35" s="8"/>
      <c r="CK35" s="10"/>
      <c r="CL35" s="10"/>
      <c r="CM35" s="10"/>
      <c r="CN35" s="8"/>
      <c r="CO35" s="10"/>
      <c r="CP35" s="10"/>
      <c r="CQ35" s="10"/>
      <c r="CR35" s="8"/>
      <c r="CS35" s="10"/>
      <c r="CT35" s="10"/>
      <c r="CU35" s="10"/>
      <c r="CV35" s="8"/>
      <c r="CW35" s="8"/>
      <c r="CX35" s="8"/>
      <c r="CY35" s="8"/>
      <c r="CZ35" s="10"/>
      <c r="DA35" s="10"/>
      <c r="DB35" s="10"/>
      <c r="DC35" s="8"/>
      <c r="DD35" s="10"/>
      <c r="DE35" s="10"/>
      <c r="DF35" s="10"/>
      <c r="DG35" s="8"/>
      <c r="DH35" s="10"/>
      <c r="DI35" s="10"/>
      <c r="DJ35" s="10"/>
      <c r="DK35" s="8"/>
      <c r="DL35" s="8"/>
      <c r="DM35" s="8"/>
      <c r="DN35" s="8"/>
      <c r="DO35" s="8"/>
      <c r="DP35" s="8"/>
      <c r="DQ35" s="8"/>
      <c r="DR35" s="8"/>
      <c r="DS35" s="8"/>
      <c r="DT35" s="8"/>
      <c r="DU35" s="8"/>
      <c r="DV35" s="8"/>
    </row>
    <row r="36" spans="1:126" x14ac:dyDescent="0.25">
      <c r="A36" s="30"/>
      <c r="B36" s="51">
        <v>2184</v>
      </c>
      <c r="C36" s="51">
        <v>3165</v>
      </c>
      <c r="D36" s="66">
        <v>1912</v>
      </c>
      <c r="E36" s="52">
        <f t="shared" si="6"/>
        <v>1253</v>
      </c>
      <c r="F36" s="51">
        <v>24962</v>
      </c>
      <c r="G36" s="51">
        <v>1912</v>
      </c>
      <c r="H36" s="52">
        <f t="shared" si="7"/>
        <v>23050</v>
      </c>
      <c r="I36" s="46"/>
      <c r="J36" s="30"/>
      <c r="K36" s="53">
        <v>3171</v>
      </c>
      <c r="L36" s="53">
        <v>4498</v>
      </c>
      <c r="M36" s="54">
        <v>2822.2</v>
      </c>
      <c r="N36" s="54">
        <f t="shared" si="8"/>
        <v>1675.8000000000002</v>
      </c>
      <c r="O36" s="53">
        <v>17500</v>
      </c>
      <c r="P36" s="54">
        <v>2822.2</v>
      </c>
      <c r="Q36" s="54">
        <f t="shared" si="9"/>
        <v>14677.8</v>
      </c>
      <c r="R36" s="46"/>
      <c r="S36" s="30"/>
      <c r="T36" s="55">
        <v>288</v>
      </c>
      <c r="U36" s="55">
        <v>1757</v>
      </c>
      <c r="V36" s="56">
        <v>212.4</v>
      </c>
      <c r="W36" s="56">
        <f t="shared" si="10"/>
        <v>1544.6</v>
      </c>
      <c r="X36" s="56">
        <v>1326</v>
      </c>
      <c r="Y36" s="56">
        <v>212.4</v>
      </c>
      <c r="Z36" s="56">
        <f t="shared" si="11"/>
        <v>1113.5999999999999</v>
      </c>
      <c r="CC36" s="8"/>
      <c r="CD36" s="8"/>
      <c r="CE36" s="8"/>
      <c r="CF36" s="8"/>
      <c r="CG36" s="8"/>
      <c r="CH36" s="8"/>
      <c r="CI36" s="8"/>
      <c r="CJ36" s="8"/>
      <c r="CK36" s="10"/>
      <c r="CL36" s="10"/>
      <c r="CM36" s="10"/>
      <c r="CN36" s="8"/>
      <c r="CO36" s="10"/>
      <c r="CP36" s="10"/>
      <c r="CQ36" s="10"/>
      <c r="CR36" s="8"/>
      <c r="CS36" s="10"/>
      <c r="CT36" s="10"/>
      <c r="CU36" s="10"/>
      <c r="CV36" s="8"/>
      <c r="CW36" s="8"/>
      <c r="CX36" s="8"/>
      <c r="CY36" s="8"/>
      <c r="CZ36" s="10"/>
      <c r="DA36" s="10"/>
      <c r="DB36" s="10"/>
      <c r="DC36" s="8"/>
      <c r="DD36" s="10"/>
      <c r="DE36" s="10"/>
      <c r="DF36" s="10"/>
      <c r="DG36" s="8"/>
      <c r="DH36" s="10"/>
      <c r="DI36" s="10"/>
      <c r="DJ36" s="10"/>
      <c r="DK36" s="8"/>
      <c r="DL36" s="8"/>
      <c r="DM36" s="8"/>
      <c r="DN36" s="8"/>
      <c r="DO36" s="8"/>
      <c r="DP36" s="8"/>
      <c r="DQ36" s="8"/>
      <c r="DR36" s="8"/>
      <c r="DS36" s="8"/>
      <c r="DT36" s="8"/>
      <c r="DU36" s="8"/>
      <c r="DV36" s="8"/>
    </row>
    <row r="37" spans="1:126" s="17" customFormat="1" ht="18.75" x14ac:dyDescent="0.25">
      <c r="A37" s="57" t="s">
        <v>13</v>
      </c>
      <c r="B37" s="58">
        <f>AVERAGE(B22:B36)</f>
        <v>1912</v>
      </c>
      <c r="C37" s="59"/>
      <c r="D37" s="59"/>
      <c r="E37" s="59"/>
      <c r="F37" s="59"/>
      <c r="G37" s="59"/>
      <c r="H37" s="59"/>
      <c r="I37" s="60"/>
      <c r="J37" s="57" t="s">
        <v>13</v>
      </c>
      <c r="K37" s="58">
        <f>AVERAGE(K22:K36)</f>
        <v>2822.2</v>
      </c>
      <c r="L37" s="59"/>
      <c r="M37" s="67"/>
      <c r="N37" s="59"/>
      <c r="O37" s="59"/>
      <c r="P37" s="62"/>
      <c r="Q37" s="59"/>
      <c r="R37" s="60"/>
      <c r="S37" s="57" t="s">
        <v>13</v>
      </c>
      <c r="T37" s="58">
        <f>AVERAGE(T22:T36)</f>
        <v>212.4</v>
      </c>
      <c r="U37" s="59"/>
      <c r="V37" s="62"/>
      <c r="W37" s="62"/>
      <c r="X37" s="62"/>
      <c r="Y37" s="62"/>
      <c r="Z37" s="59"/>
      <c r="AJ37"/>
      <c r="AK37"/>
      <c r="AL37"/>
      <c r="AM37"/>
      <c r="CK37" s="100"/>
      <c r="CL37" s="100"/>
      <c r="CM37" s="100"/>
      <c r="CN37" s="98"/>
      <c r="CO37" s="100"/>
      <c r="CP37" s="100"/>
      <c r="CQ37" s="100"/>
      <c r="CR37" s="98"/>
      <c r="CS37" s="100"/>
      <c r="CT37" s="100"/>
      <c r="CU37" s="100"/>
      <c r="CZ37" s="100"/>
      <c r="DA37" s="100"/>
      <c r="DB37" s="100"/>
      <c r="DC37" s="98"/>
      <c r="DD37" s="100"/>
      <c r="DE37" s="100"/>
      <c r="DF37" s="100"/>
      <c r="DG37" s="98"/>
      <c r="DH37" s="100"/>
      <c r="DI37" s="100"/>
      <c r="DJ37" s="100"/>
      <c r="DK37" s="98"/>
      <c r="DL37" s="98"/>
    </row>
    <row r="38" spans="1:126" s="6" customFormat="1" ht="18.75" x14ac:dyDescent="0.25">
      <c r="A38" s="63"/>
      <c r="B38" s="24" t="s">
        <v>12</v>
      </c>
      <c r="C38" s="25"/>
      <c r="D38" s="25"/>
      <c r="E38" s="25"/>
      <c r="F38" s="25"/>
      <c r="G38" s="25"/>
      <c r="H38" s="26"/>
      <c r="I38" s="64"/>
      <c r="J38" s="63"/>
      <c r="K38" s="27" t="s">
        <v>12</v>
      </c>
      <c r="L38" s="28"/>
      <c r="M38" s="28"/>
      <c r="N38" s="28"/>
      <c r="O38" s="28"/>
      <c r="P38" s="28"/>
      <c r="Q38" s="29"/>
      <c r="R38" s="64"/>
      <c r="S38" s="63"/>
      <c r="T38" s="21" t="s">
        <v>12</v>
      </c>
      <c r="U38" s="22"/>
      <c r="V38" s="22"/>
      <c r="W38" s="22"/>
      <c r="X38" s="22"/>
      <c r="Y38" s="22"/>
      <c r="Z38" s="23"/>
      <c r="AJ38"/>
      <c r="AK38"/>
      <c r="AL38"/>
      <c r="AM38"/>
      <c r="CC38" s="101"/>
      <c r="CD38" s="101"/>
      <c r="CE38" s="101"/>
      <c r="CF38" s="101"/>
      <c r="CG38" s="101"/>
      <c r="CH38" s="101"/>
      <c r="CI38" s="101"/>
      <c r="CJ38" s="101"/>
      <c r="CK38" s="10"/>
      <c r="CL38" s="10"/>
      <c r="CM38" s="10"/>
      <c r="CN38" s="8"/>
      <c r="CO38" s="10"/>
      <c r="CP38" s="10"/>
      <c r="CQ38" s="10"/>
      <c r="CR38" s="8"/>
      <c r="CS38" s="10"/>
      <c r="CT38" s="10"/>
      <c r="CU38" s="10"/>
      <c r="CV38" s="101"/>
      <c r="CW38" s="101"/>
      <c r="CX38" s="101"/>
      <c r="CY38" s="101"/>
      <c r="CZ38" s="10"/>
      <c r="DA38" s="10"/>
      <c r="DB38" s="10"/>
      <c r="DC38" s="8"/>
      <c r="DD38" s="10"/>
      <c r="DE38" s="10"/>
      <c r="DF38" s="10"/>
      <c r="DG38" s="8"/>
      <c r="DH38" s="10"/>
      <c r="DI38" s="10"/>
      <c r="DJ38" s="10"/>
      <c r="DK38" s="8"/>
      <c r="DL38" s="8"/>
      <c r="DM38" s="101"/>
      <c r="DN38" s="101"/>
      <c r="DO38" s="101"/>
      <c r="DP38" s="101"/>
      <c r="DQ38" s="101"/>
      <c r="DR38" s="101"/>
      <c r="DS38" s="101"/>
      <c r="DT38" s="101"/>
      <c r="DU38" s="101"/>
      <c r="DV38" s="101"/>
    </row>
    <row r="39" spans="1:126" x14ac:dyDescent="0.25">
      <c r="A39" s="30"/>
      <c r="B39" s="44">
        <v>2488</v>
      </c>
      <c r="C39" s="44">
        <v>5980</v>
      </c>
      <c r="D39" s="45">
        <v>2459.1333333333332</v>
      </c>
      <c r="E39" s="45">
        <f t="shared" ref="E39:E53" si="12">C39-D39</f>
        <v>3520.8666666666668</v>
      </c>
      <c r="F39" s="44">
        <v>27760</v>
      </c>
      <c r="G39" s="45">
        <v>2459.1333333333332</v>
      </c>
      <c r="H39" s="45">
        <f t="shared" ref="H39:H53" si="13">F39-G39</f>
        <v>25300.866666666669</v>
      </c>
      <c r="I39" s="46"/>
      <c r="J39" s="30"/>
      <c r="K39" s="47">
        <v>3714</v>
      </c>
      <c r="L39" s="47">
        <v>6921</v>
      </c>
      <c r="M39" s="48">
        <v>3344.8</v>
      </c>
      <c r="N39" s="48">
        <f t="shared" ref="N39:N53" si="14">L39-M39</f>
        <v>3576.2</v>
      </c>
      <c r="O39" s="47">
        <v>24527</v>
      </c>
      <c r="P39" s="48">
        <v>3344.8</v>
      </c>
      <c r="Q39" s="48">
        <f t="shared" ref="Q39:Q53" si="15">O39-P39</f>
        <v>21182.2</v>
      </c>
      <c r="R39" s="46"/>
      <c r="S39" s="30"/>
      <c r="T39" s="49">
        <v>198</v>
      </c>
      <c r="U39" s="49">
        <v>1203</v>
      </c>
      <c r="V39" s="50">
        <v>177.6</v>
      </c>
      <c r="W39" s="50">
        <f t="shared" ref="W39:W53" si="16">U39-V39</f>
        <v>1025.4000000000001</v>
      </c>
      <c r="X39" s="50">
        <v>1122</v>
      </c>
      <c r="Y39" s="50">
        <v>177.6</v>
      </c>
      <c r="Z39" s="50">
        <f t="shared" ref="Z39:Z53" si="17">X39-Y39</f>
        <v>944.4</v>
      </c>
      <c r="CC39" s="8"/>
      <c r="CD39" s="8"/>
      <c r="CE39" s="8"/>
      <c r="CF39" s="8"/>
      <c r="CG39" s="8"/>
      <c r="CH39" s="8"/>
      <c r="CI39" s="8"/>
      <c r="CJ39" s="8"/>
      <c r="CK39" s="10"/>
      <c r="CL39" s="10"/>
      <c r="CM39" s="10"/>
      <c r="CN39" s="8"/>
      <c r="CO39" s="10"/>
      <c r="CP39" s="10"/>
      <c r="CQ39" s="10"/>
      <c r="CR39" s="8"/>
      <c r="CS39" s="10"/>
      <c r="CT39" s="10"/>
      <c r="CU39" s="10"/>
      <c r="CV39" s="8"/>
      <c r="CW39" s="8"/>
      <c r="CX39" s="8"/>
      <c r="CY39" s="8"/>
      <c r="CZ39" s="10"/>
      <c r="DA39" s="10"/>
      <c r="DB39" s="10"/>
      <c r="DC39" s="8"/>
      <c r="DD39" s="10"/>
      <c r="DE39" s="10"/>
      <c r="DF39" s="10"/>
      <c r="DG39" s="8"/>
      <c r="DH39" s="10"/>
      <c r="DI39" s="10"/>
      <c r="DJ39" s="10"/>
      <c r="DK39" s="8"/>
      <c r="DL39" s="8"/>
      <c r="DM39" s="8"/>
      <c r="DN39" s="8"/>
      <c r="DO39" s="8"/>
      <c r="DP39" s="8"/>
      <c r="DQ39" s="8"/>
      <c r="DR39" s="8"/>
      <c r="DS39" s="8"/>
      <c r="DT39" s="8"/>
      <c r="DU39" s="8"/>
      <c r="DV39" s="8"/>
    </row>
    <row r="40" spans="1:126" x14ac:dyDescent="0.25">
      <c r="A40" s="30"/>
      <c r="B40" s="44">
        <v>2486</v>
      </c>
      <c r="C40" s="44">
        <v>5632</v>
      </c>
      <c r="D40" s="45">
        <v>2459.1333333333332</v>
      </c>
      <c r="E40" s="45">
        <f t="shared" si="12"/>
        <v>3172.8666666666668</v>
      </c>
      <c r="F40" s="44">
        <v>37413</v>
      </c>
      <c r="G40" s="45">
        <v>2459.1333333333332</v>
      </c>
      <c r="H40" s="45">
        <f t="shared" si="13"/>
        <v>34953.866666666669</v>
      </c>
      <c r="I40" s="46"/>
      <c r="J40" s="30"/>
      <c r="K40" s="47">
        <v>2805</v>
      </c>
      <c r="L40" s="47">
        <v>6830</v>
      </c>
      <c r="M40" s="48">
        <v>3344.8</v>
      </c>
      <c r="N40" s="48">
        <f t="shared" si="14"/>
        <v>3485.2</v>
      </c>
      <c r="O40" s="47">
        <v>17778</v>
      </c>
      <c r="P40" s="48">
        <v>3344.8</v>
      </c>
      <c r="Q40" s="48">
        <f t="shared" si="15"/>
        <v>14433.2</v>
      </c>
      <c r="R40" s="46"/>
      <c r="S40" s="30"/>
      <c r="T40" s="49">
        <v>149</v>
      </c>
      <c r="U40" s="49">
        <v>980</v>
      </c>
      <c r="V40" s="50">
        <v>177.6</v>
      </c>
      <c r="W40" s="50">
        <f t="shared" si="16"/>
        <v>802.4</v>
      </c>
      <c r="X40" s="50">
        <v>998</v>
      </c>
      <c r="Y40" s="50">
        <v>177.6</v>
      </c>
      <c r="Z40" s="50">
        <f t="shared" si="17"/>
        <v>820.4</v>
      </c>
      <c r="CC40" s="8"/>
      <c r="CD40" s="8"/>
      <c r="CE40" s="8"/>
      <c r="CF40" s="8"/>
      <c r="CG40" s="8"/>
      <c r="CH40" s="8"/>
      <c r="CI40" s="8"/>
      <c r="CJ40" s="8"/>
      <c r="CK40" s="10"/>
      <c r="CL40" s="10"/>
      <c r="CM40" s="10"/>
      <c r="CN40" s="8"/>
      <c r="CO40" s="10"/>
      <c r="CP40" s="10"/>
      <c r="CQ40" s="10"/>
      <c r="CR40" s="8"/>
      <c r="CS40" s="10"/>
      <c r="CT40" s="10"/>
      <c r="CU40" s="10"/>
      <c r="CV40" s="8"/>
      <c r="CW40" s="8"/>
      <c r="CX40" s="8"/>
      <c r="CY40" s="8"/>
      <c r="CZ40" s="10"/>
      <c r="DA40" s="10"/>
      <c r="DB40" s="10"/>
      <c r="DC40" s="8"/>
      <c r="DD40" s="10"/>
      <c r="DE40" s="10"/>
      <c r="DF40" s="10"/>
      <c r="DG40" s="8"/>
      <c r="DH40" s="10"/>
      <c r="DI40" s="10"/>
      <c r="DJ40" s="10"/>
      <c r="DK40" s="8"/>
      <c r="DL40" s="8"/>
      <c r="DM40" s="8"/>
      <c r="DN40" s="8"/>
      <c r="DO40" s="8"/>
      <c r="DP40" s="8"/>
      <c r="DQ40" s="8"/>
      <c r="DR40" s="8"/>
      <c r="DS40" s="8"/>
      <c r="DT40" s="8"/>
      <c r="DU40" s="8"/>
      <c r="DV40" s="8"/>
    </row>
    <row r="41" spans="1:126" x14ac:dyDescent="0.25">
      <c r="A41" s="30"/>
      <c r="B41" s="44">
        <v>2765</v>
      </c>
      <c r="C41" s="44">
        <v>5744</v>
      </c>
      <c r="D41" s="45">
        <v>2459.1333333333332</v>
      </c>
      <c r="E41" s="45">
        <f t="shared" si="12"/>
        <v>3284.8666666666668</v>
      </c>
      <c r="F41" s="44">
        <v>30601</v>
      </c>
      <c r="G41" s="45">
        <v>2459.1333333333332</v>
      </c>
      <c r="H41" s="45">
        <f t="shared" si="13"/>
        <v>28141.866666666669</v>
      </c>
      <c r="I41" s="46"/>
      <c r="J41" s="30"/>
      <c r="K41" s="47">
        <v>3443</v>
      </c>
      <c r="L41" s="47">
        <v>7786</v>
      </c>
      <c r="M41" s="48">
        <v>3344.8</v>
      </c>
      <c r="N41" s="48">
        <f t="shared" si="14"/>
        <v>4441.2</v>
      </c>
      <c r="O41" s="47">
        <v>28650</v>
      </c>
      <c r="P41" s="48">
        <v>3344.8</v>
      </c>
      <c r="Q41" s="48">
        <f t="shared" si="15"/>
        <v>25305.200000000001</v>
      </c>
      <c r="R41" s="46"/>
      <c r="S41" s="30"/>
      <c r="T41" s="49">
        <v>192</v>
      </c>
      <c r="U41" s="49">
        <v>1103</v>
      </c>
      <c r="V41" s="50">
        <v>177.6</v>
      </c>
      <c r="W41" s="50">
        <f t="shared" si="16"/>
        <v>925.4</v>
      </c>
      <c r="X41" s="50">
        <v>1073</v>
      </c>
      <c r="Y41" s="50">
        <v>177.6</v>
      </c>
      <c r="Z41" s="50">
        <f t="shared" si="17"/>
        <v>895.4</v>
      </c>
      <c r="CC41" s="8"/>
      <c r="CD41" s="8"/>
      <c r="CE41" s="8"/>
      <c r="CF41" s="8"/>
      <c r="CG41" s="8"/>
      <c r="CH41" s="8"/>
      <c r="CI41" s="8"/>
      <c r="CJ41" s="8"/>
      <c r="CK41" s="10"/>
      <c r="CL41" s="10"/>
      <c r="CM41" s="10"/>
      <c r="CN41" s="8"/>
      <c r="CO41" s="10"/>
      <c r="CP41" s="10"/>
      <c r="CQ41" s="10"/>
      <c r="CR41" s="8"/>
      <c r="CS41" s="10"/>
      <c r="CT41" s="10"/>
      <c r="CU41" s="10"/>
      <c r="CV41" s="8"/>
      <c r="CW41" s="8"/>
      <c r="CX41" s="8"/>
      <c r="CY41" s="8"/>
      <c r="CZ41" s="10"/>
      <c r="DA41" s="10"/>
      <c r="DB41" s="10"/>
      <c r="DC41" s="8"/>
      <c r="DD41" s="10"/>
      <c r="DE41" s="10"/>
      <c r="DF41" s="10"/>
      <c r="DG41" s="8"/>
      <c r="DH41" s="10"/>
      <c r="DI41" s="10"/>
      <c r="DJ41" s="10"/>
      <c r="DK41" s="8"/>
      <c r="DL41" s="8"/>
      <c r="DM41" s="8"/>
      <c r="DN41" s="8"/>
      <c r="DO41" s="8"/>
      <c r="DP41" s="8"/>
      <c r="DQ41" s="8"/>
      <c r="DR41" s="8"/>
      <c r="DS41" s="8"/>
      <c r="DT41" s="8"/>
      <c r="DU41" s="8"/>
      <c r="DV41" s="8"/>
    </row>
    <row r="42" spans="1:126" x14ac:dyDescent="0.25">
      <c r="A42" s="30"/>
      <c r="B42" s="44">
        <v>2362</v>
      </c>
      <c r="C42" s="44">
        <v>5184</v>
      </c>
      <c r="D42" s="45">
        <v>2459.1333333333332</v>
      </c>
      <c r="E42" s="45">
        <f t="shared" si="12"/>
        <v>2724.8666666666668</v>
      </c>
      <c r="F42" s="44">
        <v>32450</v>
      </c>
      <c r="G42" s="45">
        <v>2459.1333333333332</v>
      </c>
      <c r="H42" s="45">
        <f t="shared" si="13"/>
        <v>29990.866666666669</v>
      </c>
      <c r="I42" s="46"/>
      <c r="J42" s="30"/>
      <c r="K42" s="47">
        <v>3054</v>
      </c>
      <c r="L42" s="47">
        <v>6488</v>
      </c>
      <c r="M42" s="48">
        <v>3344.8</v>
      </c>
      <c r="N42" s="48">
        <f t="shared" si="14"/>
        <v>3143.2</v>
      </c>
      <c r="O42" s="47">
        <v>22153</v>
      </c>
      <c r="P42" s="48">
        <v>3344.8</v>
      </c>
      <c r="Q42" s="48">
        <f t="shared" si="15"/>
        <v>18808.2</v>
      </c>
      <c r="R42" s="46"/>
      <c r="S42" s="30"/>
      <c r="T42" s="49">
        <v>167</v>
      </c>
      <c r="U42" s="49">
        <v>888</v>
      </c>
      <c r="V42" s="50">
        <v>177.6</v>
      </c>
      <c r="W42" s="50">
        <f t="shared" si="16"/>
        <v>710.4</v>
      </c>
      <c r="X42" s="50">
        <v>947</v>
      </c>
      <c r="Y42" s="50">
        <v>177.6</v>
      </c>
      <c r="Z42" s="50">
        <f t="shared" si="17"/>
        <v>769.4</v>
      </c>
      <c r="CC42" s="8"/>
      <c r="CD42" s="8"/>
      <c r="CE42" s="8"/>
      <c r="CF42" s="8"/>
      <c r="CG42" s="8"/>
      <c r="CH42" s="8"/>
      <c r="CI42" s="8"/>
      <c r="CJ42" s="8"/>
      <c r="CK42" s="10"/>
      <c r="CL42" s="10"/>
      <c r="CM42" s="10"/>
      <c r="CN42" s="8"/>
      <c r="CO42" s="10"/>
      <c r="CP42" s="10"/>
      <c r="CQ42" s="10"/>
      <c r="CR42" s="8"/>
      <c r="CS42" s="10"/>
      <c r="CT42" s="10"/>
      <c r="CU42" s="10"/>
      <c r="CV42" s="8"/>
      <c r="CW42" s="8"/>
      <c r="CX42" s="8"/>
      <c r="CY42" s="8"/>
      <c r="CZ42" s="10"/>
      <c r="DA42" s="10"/>
      <c r="DB42" s="10"/>
      <c r="DC42" s="8"/>
      <c r="DD42" s="10"/>
      <c r="DE42" s="10"/>
      <c r="DF42" s="10"/>
      <c r="DG42" s="8"/>
      <c r="DH42" s="10"/>
      <c r="DI42" s="10"/>
      <c r="DJ42" s="10"/>
      <c r="DK42" s="8"/>
      <c r="DL42" s="8"/>
      <c r="DM42" s="8"/>
      <c r="DN42" s="8"/>
      <c r="DO42" s="8"/>
      <c r="DP42" s="8"/>
      <c r="DQ42" s="8"/>
      <c r="DR42" s="8"/>
      <c r="DS42" s="8"/>
      <c r="DT42" s="8"/>
      <c r="DU42" s="8"/>
      <c r="DV42" s="8"/>
    </row>
    <row r="43" spans="1:126" x14ac:dyDescent="0.25">
      <c r="A43" s="30"/>
      <c r="B43" s="44">
        <v>2176</v>
      </c>
      <c r="C43" s="44">
        <v>4977</v>
      </c>
      <c r="D43" s="45">
        <v>2459.1333333333332</v>
      </c>
      <c r="E43" s="45">
        <f t="shared" si="12"/>
        <v>2517.8666666666668</v>
      </c>
      <c r="F43" s="44">
        <v>31743</v>
      </c>
      <c r="G43" s="45">
        <v>2459.1333333333332</v>
      </c>
      <c r="H43" s="45">
        <f t="shared" si="13"/>
        <v>29283.866666666669</v>
      </c>
      <c r="I43" s="46"/>
      <c r="J43" s="30"/>
      <c r="K43" s="47">
        <v>3618</v>
      </c>
      <c r="L43" s="47">
        <v>6815</v>
      </c>
      <c r="M43" s="48">
        <v>3344.8</v>
      </c>
      <c r="N43" s="48">
        <f t="shared" si="14"/>
        <v>3470.2</v>
      </c>
      <c r="O43" s="47">
        <v>26445</v>
      </c>
      <c r="P43" s="48">
        <v>3344.8</v>
      </c>
      <c r="Q43" s="48">
        <f t="shared" si="15"/>
        <v>23100.2</v>
      </c>
      <c r="R43" s="46"/>
      <c r="S43" s="30"/>
      <c r="T43" s="49">
        <v>183</v>
      </c>
      <c r="U43" s="49">
        <v>1041</v>
      </c>
      <c r="V43" s="50">
        <v>177.6</v>
      </c>
      <c r="W43" s="50">
        <f t="shared" si="16"/>
        <v>863.4</v>
      </c>
      <c r="X43" s="50">
        <v>1204</v>
      </c>
      <c r="Y43" s="50">
        <v>177.6</v>
      </c>
      <c r="Z43" s="50">
        <f t="shared" si="17"/>
        <v>1026.4000000000001</v>
      </c>
      <c r="CC43" s="8"/>
      <c r="CD43" s="8"/>
      <c r="CE43" s="8"/>
      <c r="CF43" s="8"/>
      <c r="CG43" s="8"/>
      <c r="CH43" s="8"/>
      <c r="CI43" s="8"/>
      <c r="CJ43" s="8"/>
      <c r="CK43" s="10"/>
      <c r="CL43" s="10"/>
      <c r="CM43" s="10"/>
      <c r="CN43" s="8"/>
      <c r="CO43" s="10"/>
      <c r="CP43" s="10"/>
      <c r="CQ43" s="10"/>
      <c r="CR43" s="8"/>
      <c r="CS43" s="10"/>
      <c r="CT43" s="10"/>
      <c r="CU43" s="10"/>
      <c r="CV43" s="8"/>
      <c r="CW43" s="8"/>
      <c r="CX43" s="8"/>
      <c r="CY43" s="8"/>
      <c r="CZ43" s="10"/>
      <c r="DA43" s="10"/>
      <c r="DB43" s="10"/>
      <c r="DC43" s="8"/>
      <c r="DD43" s="10"/>
      <c r="DE43" s="10"/>
      <c r="DF43" s="10"/>
      <c r="DG43" s="8"/>
      <c r="DH43" s="10"/>
      <c r="DI43" s="10"/>
      <c r="DJ43" s="10"/>
      <c r="DK43" s="8"/>
      <c r="DL43" s="8"/>
      <c r="DM43" s="8"/>
      <c r="DN43" s="8"/>
      <c r="DO43" s="8"/>
      <c r="DP43" s="8"/>
      <c r="DQ43" s="8"/>
      <c r="DR43" s="8"/>
      <c r="DS43" s="8"/>
      <c r="DT43" s="8"/>
      <c r="DU43" s="8"/>
      <c r="DV43" s="8"/>
    </row>
    <row r="44" spans="1:126" x14ac:dyDescent="0.25">
      <c r="A44" s="30"/>
      <c r="B44" s="44">
        <v>2604</v>
      </c>
      <c r="C44" s="44">
        <v>5456</v>
      </c>
      <c r="D44" s="45">
        <v>2459.1333333333332</v>
      </c>
      <c r="E44" s="45">
        <f t="shared" si="12"/>
        <v>2996.8666666666668</v>
      </c>
      <c r="F44" s="44">
        <v>36557</v>
      </c>
      <c r="G44" s="45">
        <v>2459.1333333333332</v>
      </c>
      <c r="H44" s="45">
        <f t="shared" si="13"/>
        <v>34097.866666666669</v>
      </c>
      <c r="I44" s="46"/>
      <c r="J44" s="30"/>
      <c r="K44" s="47">
        <v>3832</v>
      </c>
      <c r="L44" s="47">
        <v>5485</v>
      </c>
      <c r="M44" s="48">
        <v>3344.8</v>
      </c>
      <c r="N44" s="48">
        <f t="shared" si="14"/>
        <v>2140.1999999999998</v>
      </c>
      <c r="O44" s="47">
        <v>17118</v>
      </c>
      <c r="P44" s="48">
        <v>3344.8</v>
      </c>
      <c r="Q44" s="48">
        <f t="shared" si="15"/>
        <v>13773.2</v>
      </c>
      <c r="R44" s="46"/>
      <c r="S44" s="30"/>
      <c r="T44" s="49">
        <v>187</v>
      </c>
      <c r="U44" s="49">
        <v>909</v>
      </c>
      <c r="V44" s="50">
        <v>177.6</v>
      </c>
      <c r="W44" s="50">
        <f t="shared" si="16"/>
        <v>731.4</v>
      </c>
      <c r="X44" s="50">
        <v>974</v>
      </c>
      <c r="Y44" s="50">
        <v>177.6</v>
      </c>
      <c r="Z44" s="50">
        <f t="shared" si="17"/>
        <v>796.4</v>
      </c>
      <c r="CC44" s="8"/>
      <c r="CD44" s="8"/>
      <c r="CE44" s="8"/>
      <c r="CF44" s="8"/>
      <c r="CG44" s="8"/>
      <c r="CH44" s="8"/>
      <c r="CI44" s="8"/>
      <c r="CJ44" s="8"/>
      <c r="CK44" s="10"/>
      <c r="CL44" s="10"/>
      <c r="CM44" s="10"/>
      <c r="CN44" s="8"/>
      <c r="CO44" s="10"/>
      <c r="CP44" s="10"/>
      <c r="CQ44" s="10"/>
      <c r="CR44" s="8"/>
      <c r="CS44" s="10"/>
      <c r="CT44" s="10"/>
      <c r="CU44" s="10"/>
      <c r="CV44" s="8"/>
      <c r="CW44" s="8"/>
      <c r="CX44" s="8"/>
      <c r="CY44" s="8"/>
      <c r="CZ44" s="10"/>
      <c r="DA44" s="10"/>
      <c r="DB44" s="10"/>
      <c r="DC44" s="8"/>
      <c r="DD44" s="10"/>
      <c r="DE44" s="10"/>
      <c r="DF44" s="10"/>
      <c r="DG44" s="8"/>
      <c r="DH44" s="10"/>
      <c r="DI44" s="10"/>
      <c r="DJ44" s="10"/>
      <c r="DK44" s="8"/>
      <c r="DL44" s="8"/>
      <c r="DM44" s="8"/>
      <c r="DN44" s="8"/>
      <c r="DO44" s="8"/>
      <c r="DP44" s="8"/>
      <c r="DQ44" s="8"/>
      <c r="DR44" s="8"/>
      <c r="DS44" s="8"/>
      <c r="DT44" s="8"/>
      <c r="DU44" s="8"/>
      <c r="DV44" s="8"/>
    </row>
    <row r="45" spans="1:126" x14ac:dyDescent="0.25">
      <c r="A45" s="30"/>
      <c r="B45" s="44">
        <v>2814</v>
      </c>
      <c r="C45" s="44">
        <v>5001</v>
      </c>
      <c r="D45" s="45">
        <v>2459.1333333333332</v>
      </c>
      <c r="E45" s="45">
        <f t="shared" si="12"/>
        <v>2541.8666666666668</v>
      </c>
      <c r="F45" s="44">
        <v>30810</v>
      </c>
      <c r="G45" s="45">
        <v>2459.1333333333332</v>
      </c>
      <c r="H45" s="45">
        <f t="shared" si="13"/>
        <v>28350.866666666669</v>
      </c>
      <c r="I45" s="46"/>
      <c r="J45" s="30"/>
      <c r="K45" s="47">
        <v>3994</v>
      </c>
      <c r="L45" s="47">
        <v>6797</v>
      </c>
      <c r="M45" s="48">
        <v>3344.8</v>
      </c>
      <c r="N45" s="48">
        <f t="shared" si="14"/>
        <v>3452.2</v>
      </c>
      <c r="O45" s="47">
        <v>26695</v>
      </c>
      <c r="P45" s="48">
        <v>3344.8</v>
      </c>
      <c r="Q45" s="48">
        <f t="shared" si="15"/>
        <v>23350.2</v>
      </c>
      <c r="R45" s="46"/>
      <c r="S45" s="30"/>
      <c r="T45" s="49">
        <v>228</v>
      </c>
      <c r="U45" s="49">
        <v>1149</v>
      </c>
      <c r="V45" s="50">
        <v>177.6</v>
      </c>
      <c r="W45" s="50">
        <f t="shared" si="16"/>
        <v>971.4</v>
      </c>
      <c r="X45" s="50">
        <v>1170</v>
      </c>
      <c r="Y45" s="50">
        <v>177.6</v>
      </c>
      <c r="Z45" s="50">
        <f t="shared" si="17"/>
        <v>992.4</v>
      </c>
      <c r="CC45" s="8"/>
      <c r="CD45" s="8"/>
      <c r="CE45" s="8"/>
      <c r="CF45" s="8"/>
      <c r="CG45" s="8"/>
      <c r="CH45" s="8"/>
      <c r="CI45" s="8"/>
      <c r="CJ45" s="8"/>
      <c r="CK45" s="10"/>
      <c r="CL45" s="10"/>
      <c r="CM45" s="10"/>
      <c r="CN45" s="8"/>
      <c r="CO45" s="10"/>
      <c r="CP45" s="10"/>
      <c r="CQ45" s="10"/>
      <c r="CR45" s="8"/>
      <c r="CS45" s="10"/>
      <c r="CT45" s="10"/>
      <c r="CU45" s="10"/>
      <c r="CV45" s="8"/>
      <c r="CW45" s="8"/>
      <c r="CX45" s="8"/>
      <c r="CY45" s="8"/>
      <c r="CZ45" s="10"/>
      <c r="DA45" s="10"/>
      <c r="DB45" s="10"/>
      <c r="DC45" s="8"/>
      <c r="DD45" s="10"/>
      <c r="DE45" s="10"/>
      <c r="DF45" s="10"/>
      <c r="DG45" s="8"/>
      <c r="DH45" s="10"/>
      <c r="DI45" s="10"/>
      <c r="DJ45" s="10"/>
      <c r="DK45" s="8"/>
      <c r="DL45" s="8"/>
      <c r="DM45" s="8"/>
      <c r="DN45" s="8"/>
      <c r="DO45" s="8"/>
      <c r="DP45" s="8"/>
      <c r="DQ45" s="8"/>
      <c r="DR45" s="8"/>
      <c r="DS45" s="8"/>
      <c r="DT45" s="8"/>
      <c r="DU45" s="8"/>
      <c r="DV45" s="8"/>
    </row>
    <row r="46" spans="1:126" x14ac:dyDescent="0.25">
      <c r="A46" s="30"/>
      <c r="B46" s="44">
        <v>2499</v>
      </c>
      <c r="C46" s="44">
        <v>4698</v>
      </c>
      <c r="D46" s="45">
        <v>2459.1333333333332</v>
      </c>
      <c r="E46" s="45">
        <f t="shared" si="12"/>
        <v>2238.8666666666668</v>
      </c>
      <c r="F46" s="44">
        <v>26472</v>
      </c>
      <c r="G46" s="45">
        <v>2459.1333333333332</v>
      </c>
      <c r="H46" s="45">
        <f t="shared" si="13"/>
        <v>24012.866666666669</v>
      </c>
      <c r="I46" s="46"/>
      <c r="J46" s="30"/>
      <c r="K46" s="47">
        <v>2685</v>
      </c>
      <c r="L46" s="47">
        <v>5886</v>
      </c>
      <c r="M46" s="48">
        <v>3344.8</v>
      </c>
      <c r="N46" s="48">
        <f t="shared" si="14"/>
        <v>2541.1999999999998</v>
      </c>
      <c r="O46" s="47">
        <v>17429</v>
      </c>
      <c r="P46" s="48">
        <v>3344.8</v>
      </c>
      <c r="Q46" s="48">
        <f t="shared" si="15"/>
        <v>14084.2</v>
      </c>
      <c r="R46" s="46"/>
      <c r="S46" s="30"/>
      <c r="T46" s="49">
        <v>201</v>
      </c>
      <c r="U46" s="49">
        <v>1069</v>
      </c>
      <c r="V46" s="50">
        <v>177.6</v>
      </c>
      <c r="W46" s="50">
        <f t="shared" si="16"/>
        <v>891.4</v>
      </c>
      <c r="X46" s="50">
        <v>1168</v>
      </c>
      <c r="Y46" s="50">
        <v>177.6</v>
      </c>
      <c r="Z46" s="50">
        <f t="shared" si="17"/>
        <v>990.4</v>
      </c>
      <c r="CC46" s="8"/>
      <c r="CD46" s="8"/>
      <c r="CE46" s="8"/>
      <c r="CF46" s="8"/>
      <c r="CG46" s="8"/>
      <c r="CH46" s="8"/>
      <c r="CI46" s="8"/>
      <c r="CJ46" s="8"/>
      <c r="CK46" s="10"/>
      <c r="CL46" s="10"/>
      <c r="CM46" s="10"/>
      <c r="CN46" s="8"/>
      <c r="CO46" s="10"/>
      <c r="CP46" s="10"/>
      <c r="CQ46" s="10"/>
      <c r="CR46" s="8"/>
      <c r="CS46" s="10"/>
      <c r="CT46" s="10"/>
      <c r="CU46" s="10"/>
      <c r="CV46" s="8"/>
      <c r="CW46" s="8"/>
      <c r="CX46" s="8"/>
      <c r="CY46" s="8"/>
      <c r="CZ46" s="10"/>
      <c r="DA46" s="10"/>
      <c r="DB46" s="10"/>
      <c r="DC46" s="8"/>
      <c r="DD46" s="10"/>
      <c r="DE46" s="10"/>
      <c r="DF46" s="10"/>
      <c r="DG46" s="8"/>
      <c r="DH46" s="10"/>
      <c r="DI46" s="10"/>
      <c r="DJ46" s="10"/>
      <c r="DK46" s="8"/>
      <c r="DL46" s="8"/>
      <c r="DM46" s="8"/>
      <c r="DN46" s="8"/>
      <c r="DO46" s="8"/>
      <c r="DP46" s="8"/>
      <c r="DQ46" s="8"/>
      <c r="DR46" s="8"/>
      <c r="DS46" s="8"/>
      <c r="DT46" s="8"/>
      <c r="DU46" s="8"/>
      <c r="DV46" s="8"/>
    </row>
    <row r="47" spans="1:126" x14ac:dyDescent="0.25">
      <c r="A47" s="30"/>
      <c r="B47" s="44">
        <v>2335</v>
      </c>
      <c r="C47" s="44">
        <v>6618</v>
      </c>
      <c r="D47" s="45">
        <v>2459.1333333333332</v>
      </c>
      <c r="E47" s="45">
        <f t="shared" si="12"/>
        <v>4158.8666666666668</v>
      </c>
      <c r="F47" s="44">
        <v>30931</v>
      </c>
      <c r="G47" s="45">
        <v>2459.1333333333332</v>
      </c>
      <c r="H47" s="45">
        <f t="shared" si="13"/>
        <v>28471.866666666669</v>
      </c>
      <c r="I47" s="46"/>
      <c r="J47" s="30"/>
      <c r="K47" s="47">
        <v>3575</v>
      </c>
      <c r="L47" s="47">
        <v>7513</v>
      </c>
      <c r="M47" s="48">
        <v>3344.8</v>
      </c>
      <c r="N47" s="48">
        <f t="shared" si="14"/>
        <v>4168.2</v>
      </c>
      <c r="O47" s="47">
        <v>14503</v>
      </c>
      <c r="P47" s="48">
        <v>3344.8</v>
      </c>
      <c r="Q47" s="48">
        <f t="shared" si="15"/>
        <v>11158.2</v>
      </c>
      <c r="R47" s="46"/>
      <c r="S47" s="30"/>
      <c r="T47" s="49">
        <v>153</v>
      </c>
      <c r="U47" s="49">
        <v>1157</v>
      </c>
      <c r="V47" s="50">
        <v>177.6</v>
      </c>
      <c r="W47" s="50">
        <f t="shared" si="16"/>
        <v>979.4</v>
      </c>
      <c r="X47" s="50">
        <v>1183</v>
      </c>
      <c r="Y47" s="50">
        <v>177.6</v>
      </c>
      <c r="Z47" s="50">
        <f t="shared" si="17"/>
        <v>1005.4</v>
      </c>
      <c r="AJ47" s="17"/>
      <c r="AK47" s="17"/>
      <c r="AL47" s="17"/>
      <c r="AM47" s="17"/>
      <c r="CC47" s="8"/>
      <c r="CD47" s="8"/>
      <c r="CE47" s="8"/>
      <c r="CF47" s="8"/>
      <c r="CG47" s="8"/>
      <c r="CH47" s="8"/>
      <c r="CI47" s="8"/>
      <c r="CJ47" s="8"/>
      <c r="CK47" s="10"/>
      <c r="CL47" s="10"/>
      <c r="CM47" s="10"/>
      <c r="CN47" s="8"/>
      <c r="CO47" s="10"/>
      <c r="CP47" s="10"/>
      <c r="CQ47" s="10"/>
      <c r="CR47" s="8"/>
      <c r="CS47" s="10"/>
      <c r="CT47" s="10"/>
      <c r="CU47" s="10"/>
      <c r="CV47" s="8"/>
      <c r="CW47" s="8"/>
      <c r="CX47" s="8"/>
      <c r="CY47" s="8"/>
      <c r="CZ47" s="10"/>
      <c r="DA47" s="10"/>
      <c r="DB47" s="10"/>
      <c r="DC47" s="8"/>
      <c r="DD47" s="10"/>
      <c r="DE47" s="10"/>
      <c r="DF47" s="10"/>
      <c r="DG47" s="8"/>
      <c r="DH47" s="10"/>
      <c r="DI47" s="10"/>
      <c r="DJ47" s="10"/>
      <c r="DK47" s="8"/>
      <c r="DL47" s="8"/>
      <c r="DM47" s="8"/>
      <c r="DN47" s="8"/>
      <c r="DO47" s="8"/>
      <c r="DP47" s="8"/>
      <c r="DQ47" s="8"/>
      <c r="DR47" s="8"/>
      <c r="DS47" s="8"/>
      <c r="DT47" s="8"/>
      <c r="DU47" s="8"/>
      <c r="DV47" s="8"/>
    </row>
    <row r="48" spans="1:126" x14ac:dyDescent="0.25">
      <c r="A48" s="30"/>
      <c r="B48" s="44">
        <v>2765</v>
      </c>
      <c r="C48" s="44">
        <v>4748</v>
      </c>
      <c r="D48" s="45">
        <v>2459.1333333333332</v>
      </c>
      <c r="E48" s="45">
        <f t="shared" si="12"/>
        <v>2288.8666666666668</v>
      </c>
      <c r="F48" s="44">
        <v>32706</v>
      </c>
      <c r="G48" s="45">
        <v>2459.1333333333332</v>
      </c>
      <c r="H48" s="45">
        <f t="shared" si="13"/>
        <v>30246.866666666669</v>
      </c>
      <c r="I48" s="46"/>
      <c r="J48" s="30"/>
      <c r="K48" s="47">
        <v>2677</v>
      </c>
      <c r="L48" s="47">
        <v>7444</v>
      </c>
      <c r="M48" s="48">
        <v>3344.8</v>
      </c>
      <c r="N48" s="48">
        <f t="shared" si="14"/>
        <v>4099.2</v>
      </c>
      <c r="O48" s="47">
        <v>23579</v>
      </c>
      <c r="P48" s="48">
        <v>3344.8</v>
      </c>
      <c r="Q48" s="48">
        <f t="shared" si="15"/>
        <v>20234.2</v>
      </c>
      <c r="R48" s="46"/>
      <c r="S48" s="30"/>
      <c r="T48" s="49">
        <v>173</v>
      </c>
      <c r="U48" s="49">
        <v>1087</v>
      </c>
      <c r="V48" s="50">
        <v>177.6</v>
      </c>
      <c r="W48" s="50">
        <f t="shared" si="16"/>
        <v>909.4</v>
      </c>
      <c r="X48" s="50">
        <v>1144</v>
      </c>
      <c r="Y48" s="50">
        <v>177.6</v>
      </c>
      <c r="Z48" s="50">
        <f t="shared" si="17"/>
        <v>966.4</v>
      </c>
      <c r="AJ48" s="17"/>
      <c r="AK48" s="17"/>
      <c r="AL48" s="17"/>
      <c r="AM48" s="17"/>
      <c r="CC48" s="8"/>
      <c r="CD48" s="8"/>
      <c r="CE48" s="8"/>
      <c r="CF48" s="8"/>
      <c r="CG48" s="8"/>
      <c r="CH48" s="8"/>
      <c r="CI48" s="8"/>
      <c r="CJ48" s="8"/>
      <c r="CK48" s="10"/>
      <c r="CL48" s="10"/>
      <c r="CM48" s="10"/>
      <c r="CN48" s="8"/>
      <c r="CO48" s="10"/>
      <c r="CP48" s="10"/>
      <c r="CQ48" s="10"/>
      <c r="CR48" s="8"/>
      <c r="CS48" s="10"/>
      <c r="CT48" s="10"/>
      <c r="CU48" s="10"/>
      <c r="CV48" s="8"/>
      <c r="CW48" s="8"/>
      <c r="CX48" s="8"/>
      <c r="CY48" s="8"/>
      <c r="CZ48" s="10"/>
      <c r="DA48" s="10"/>
      <c r="DB48" s="10"/>
      <c r="DC48" s="8"/>
      <c r="DD48" s="10"/>
      <c r="DE48" s="10"/>
      <c r="DF48" s="10"/>
      <c r="DG48" s="8"/>
      <c r="DH48" s="10"/>
      <c r="DI48" s="10"/>
      <c r="DJ48" s="10"/>
      <c r="DK48" s="8"/>
      <c r="DL48" s="8"/>
      <c r="DM48" s="8"/>
      <c r="DN48" s="8"/>
      <c r="DO48" s="8"/>
      <c r="DP48" s="8"/>
      <c r="DQ48" s="8"/>
      <c r="DR48" s="8"/>
      <c r="DS48" s="8"/>
      <c r="DT48" s="8"/>
      <c r="DU48" s="8"/>
      <c r="DV48" s="8"/>
    </row>
    <row r="49" spans="1:126" x14ac:dyDescent="0.25">
      <c r="A49" s="30"/>
      <c r="B49" s="44">
        <v>2466</v>
      </c>
      <c r="C49" s="44">
        <v>6010</v>
      </c>
      <c r="D49" s="45">
        <v>2459.1333333333332</v>
      </c>
      <c r="E49" s="45">
        <f t="shared" si="12"/>
        <v>3550.8666666666668</v>
      </c>
      <c r="F49" s="44">
        <v>32553</v>
      </c>
      <c r="G49" s="45">
        <v>2459.1333333333332</v>
      </c>
      <c r="H49" s="45">
        <f t="shared" si="13"/>
        <v>30093.866666666669</v>
      </c>
      <c r="I49" s="46"/>
      <c r="J49" s="30"/>
      <c r="K49" s="47">
        <v>3637</v>
      </c>
      <c r="L49" s="47">
        <v>6142</v>
      </c>
      <c r="M49" s="48">
        <v>3344.8</v>
      </c>
      <c r="N49" s="48">
        <f t="shared" si="14"/>
        <v>2797.2</v>
      </c>
      <c r="O49" s="47">
        <v>15609</v>
      </c>
      <c r="P49" s="48">
        <v>3344.8</v>
      </c>
      <c r="Q49" s="48">
        <f t="shared" si="15"/>
        <v>12264.2</v>
      </c>
      <c r="R49" s="46"/>
      <c r="S49" s="30"/>
      <c r="T49" s="49">
        <v>157</v>
      </c>
      <c r="U49" s="49">
        <v>958</v>
      </c>
      <c r="V49" s="50">
        <v>177.6</v>
      </c>
      <c r="W49" s="50">
        <f t="shared" si="16"/>
        <v>780.4</v>
      </c>
      <c r="X49" s="50">
        <v>1323</v>
      </c>
      <c r="Y49" s="50">
        <v>177.6</v>
      </c>
      <c r="Z49" s="50">
        <f t="shared" si="17"/>
        <v>1145.4000000000001</v>
      </c>
      <c r="CC49" s="8"/>
      <c r="CD49" s="8"/>
      <c r="CE49" s="8"/>
      <c r="CF49" s="8"/>
      <c r="CG49" s="8"/>
      <c r="CH49" s="8"/>
      <c r="CI49" s="8"/>
      <c r="CJ49" s="8"/>
      <c r="CK49" s="10"/>
      <c r="CL49" s="10"/>
      <c r="CM49" s="10"/>
      <c r="CN49" s="8"/>
      <c r="CO49" s="10"/>
      <c r="CP49" s="10"/>
      <c r="CQ49" s="10"/>
      <c r="CR49" s="8"/>
      <c r="CS49" s="10"/>
      <c r="CT49" s="10"/>
      <c r="CU49" s="10"/>
      <c r="CV49" s="8"/>
      <c r="CW49" s="8"/>
      <c r="CX49" s="8"/>
      <c r="CY49" s="8"/>
      <c r="CZ49" s="10"/>
      <c r="DA49" s="10"/>
      <c r="DB49" s="10"/>
      <c r="DC49" s="8"/>
      <c r="DD49" s="10"/>
      <c r="DE49" s="10"/>
      <c r="DF49" s="10"/>
      <c r="DG49" s="8"/>
      <c r="DH49" s="10"/>
      <c r="DI49" s="10"/>
      <c r="DJ49" s="10"/>
      <c r="DK49" s="8"/>
      <c r="DL49" s="8"/>
      <c r="DM49" s="8"/>
      <c r="DN49" s="8"/>
      <c r="DO49" s="8"/>
      <c r="DP49" s="8"/>
      <c r="DQ49" s="8"/>
      <c r="DR49" s="8"/>
      <c r="DS49" s="8"/>
      <c r="DT49" s="8"/>
      <c r="DU49" s="8"/>
      <c r="DV49" s="8"/>
    </row>
    <row r="50" spans="1:126" x14ac:dyDescent="0.25">
      <c r="A50" s="30"/>
      <c r="B50" s="44">
        <v>2321</v>
      </c>
      <c r="C50" s="44">
        <v>5646</v>
      </c>
      <c r="D50" s="45">
        <v>2459.1333333333332</v>
      </c>
      <c r="E50" s="45">
        <f t="shared" si="12"/>
        <v>3186.8666666666668</v>
      </c>
      <c r="F50" s="44">
        <v>28111</v>
      </c>
      <c r="G50" s="45">
        <v>2459.1333333333332</v>
      </c>
      <c r="H50" s="45">
        <f t="shared" si="13"/>
        <v>25651.866666666669</v>
      </c>
      <c r="I50" s="46"/>
      <c r="J50" s="30"/>
      <c r="K50" s="47">
        <v>3786</v>
      </c>
      <c r="L50" s="47">
        <v>6634</v>
      </c>
      <c r="M50" s="48">
        <v>3344.8</v>
      </c>
      <c r="N50" s="48">
        <f t="shared" si="14"/>
        <v>3289.2</v>
      </c>
      <c r="O50" s="47">
        <v>26036</v>
      </c>
      <c r="P50" s="48">
        <v>3344.8</v>
      </c>
      <c r="Q50" s="48">
        <f t="shared" si="15"/>
        <v>22691.200000000001</v>
      </c>
      <c r="R50" s="46"/>
      <c r="S50" s="30"/>
      <c r="T50" s="49">
        <v>224</v>
      </c>
      <c r="U50" s="49">
        <v>1203</v>
      </c>
      <c r="V50" s="50">
        <v>177.6</v>
      </c>
      <c r="W50" s="50">
        <f t="shared" si="16"/>
        <v>1025.4000000000001</v>
      </c>
      <c r="X50" s="50">
        <v>1238</v>
      </c>
      <c r="Y50" s="50">
        <v>177.6</v>
      </c>
      <c r="Z50" s="50">
        <f t="shared" si="17"/>
        <v>1060.4000000000001</v>
      </c>
      <c r="CC50" s="8"/>
      <c r="CD50" s="8"/>
      <c r="CE50" s="8"/>
      <c r="CF50" s="8"/>
      <c r="CG50" s="8"/>
      <c r="CH50" s="8"/>
      <c r="CI50" s="8"/>
      <c r="CJ50" s="8"/>
      <c r="CK50" s="10"/>
      <c r="CL50" s="10"/>
      <c r="CM50" s="10"/>
      <c r="CN50" s="8"/>
      <c r="CO50" s="10"/>
      <c r="CP50" s="10"/>
      <c r="CQ50" s="10"/>
      <c r="CR50" s="8"/>
      <c r="CS50" s="10"/>
      <c r="CT50" s="10"/>
      <c r="CU50" s="10"/>
      <c r="CV50" s="8"/>
      <c r="CW50" s="8"/>
      <c r="CX50" s="8"/>
      <c r="CY50" s="8"/>
      <c r="CZ50" s="10"/>
      <c r="DA50" s="10"/>
      <c r="DB50" s="10"/>
      <c r="DC50" s="8"/>
      <c r="DD50" s="10"/>
      <c r="DE50" s="10"/>
      <c r="DF50" s="10"/>
      <c r="DG50" s="8"/>
      <c r="DH50" s="10"/>
      <c r="DI50" s="10"/>
      <c r="DJ50" s="10"/>
      <c r="DK50" s="8"/>
      <c r="DL50" s="8"/>
      <c r="DM50" s="8"/>
      <c r="DN50" s="8"/>
      <c r="DO50" s="8"/>
      <c r="DP50" s="8"/>
      <c r="DQ50" s="8"/>
      <c r="DR50" s="8"/>
      <c r="DS50" s="8"/>
      <c r="DT50" s="8"/>
      <c r="DU50" s="8"/>
      <c r="DV50" s="8"/>
    </row>
    <row r="51" spans="1:126" x14ac:dyDescent="0.25">
      <c r="A51" s="30"/>
      <c r="B51" s="44">
        <v>2419</v>
      </c>
      <c r="C51" s="44">
        <v>6666</v>
      </c>
      <c r="D51" s="45">
        <v>2459.1333333333332</v>
      </c>
      <c r="E51" s="45">
        <f t="shared" si="12"/>
        <v>4206.8666666666668</v>
      </c>
      <c r="F51" s="44">
        <v>31696</v>
      </c>
      <c r="G51" s="45">
        <v>2459.1333333333332</v>
      </c>
      <c r="H51" s="45">
        <f t="shared" si="13"/>
        <v>29236.866666666669</v>
      </c>
      <c r="I51" s="46"/>
      <c r="J51" s="30"/>
      <c r="K51" s="47">
        <v>3045</v>
      </c>
      <c r="L51" s="47">
        <v>7728</v>
      </c>
      <c r="M51" s="48">
        <v>3344.8</v>
      </c>
      <c r="N51" s="48">
        <f t="shared" si="14"/>
        <v>4383.2</v>
      </c>
      <c r="O51" s="47">
        <v>23292</v>
      </c>
      <c r="P51" s="48">
        <v>3344.8</v>
      </c>
      <c r="Q51" s="48">
        <f t="shared" si="15"/>
        <v>19947.2</v>
      </c>
      <c r="R51" s="46"/>
      <c r="S51" s="30"/>
      <c r="T51" s="49">
        <v>135</v>
      </c>
      <c r="U51" s="49">
        <v>981</v>
      </c>
      <c r="V51" s="50">
        <v>177.6</v>
      </c>
      <c r="W51" s="50">
        <f t="shared" si="16"/>
        <v>803.4</v>
      </c>
      <c r="X51" s="50">
        <v>980</v>
      </c>
      <c r="Y51" s="50">
        <v>177.6</v>
      </c>
      <c r="Z51" s="50">
        <f t="shared" si="17"/>
        <v>802.4</v>
      </c>
      <c r="CC51" s="8"/>
      <c r="CD51" s="8"/>
      <c r="CE51" s="8"/>
      <c r="CF51" s="8"/>
      <c r="CG51" s="8"/>
      <c r="CH51" s="8"/>
      <c r="CI51" s="8"/>
      <c r="CJ51" s="8"/>
      <c r="CK51" s="8"/>
      <c r="CL51" s="8"/>
      <c r="CM51" s="8"/>
      <c r="CN51" s="8"/>
      <c r="CO51" s="8"/>
      <c r="CP51" s="8"/>
      <c r="CQ51" s="8"/>
      <c r="CR51" s="8"/>
      <c r="CS51" s="8"/>
      <c r="CT51" s="8"/>
      <c r="CU51" s="8"/>
      <c r="CV51" s="8"/>
      <c r="CW51" s="8"/>
      <c r="CX51" s="8"/>
      <c r="CY51" s="8"/>
      <c r="CZ51" s="10"/>
      <c r="DA51" s="10"/>
      <c r="DB51" s="10"/>
      <c r="DC51" s="8"/>
      <c r="DD51" s="10"/>
      <c r="DE51" s="10"/>
      <c r="DF51" s="10"/>
      <c r="DG51" s="8"/>
      <c r="DH51" s="10"/>
      <c r="DI51" s="10"/>
      <c r="DJ51" s="10"/>
      <c r="DK51" s="8"/>
      <c r="DL51" s="8"/>
      <c r="DM51" s="8"/>
      <c r="DN51" s="8"/>
      <c r="DO51" s="8"/>
      <c r="DP51" s="8"/>
      <c r="DQ51" s="8"/>
      <c r="DR51" s="8"/>
      <c r="DS51" s="8"/>
      <c r="DT51" s="8"/>
      <c r="DU51" s="8"/>
      <c r="DV51" s="8"/>
    </row>
    <row r="52" spans="1:126" x14ac:dyDescent="0.25">
      <c r="A52" s="30"/>
      <c r="B52" s="44">
        <v>2185</v>
      </c>
      <c r="C52" s="44">
        <v>5822</v>
      </c>
      <c r="D52" s="45">
        <v>2459.1333333333332</v>
      </c>
      <c r="E52" s="45">
        <f t="shared" si="12"/>
        <v>3362.8666666666668</v>
      </c>
      <c r="F52" s="44">
        <v>32436</v>
      </c>
      <c r="G52" s="45">
        <v>2459.1333333333332</v>
      </c>
      <c r="H52" s="45">
        <f t="shared" si="13"/>
        <v>29976.866666666669</v>
      </c>
      <c r="I52" s="46"/>
      <c r="J52" s="30"/>
      <c r="K52" s="47">
        <v>3313</v>
      </c>
      <c r="L52" s="47">
        <v>5539</v>
      </c>
      <c r="M52" s="48">
        <v>3344.8</v>
      </c>
      <c r="N52" s="48">
        <f t="shared" si="14"/>
        <v>2194.1999999999998</v>
      </c>
      <c r="O52" s="47">
        <v>18296</v>
      </c>
      <c r="P52" s="48">
        <v>3344.8</v>
      </c>
      <c r="Q52" s="48">
        <f t="shared" si="15"/>
        <v>14951.2</v>
      </c>
      <c r="R52" s="46"/>
      <c r="S52" s="30"/>
      <c r="T52" s="49">
        <v>167</v>
      </c>
      <c r="U52" s="49">
        <v>1152</v>
      </c>
      <c r="V52" s="50">
        <v>177.6</v>
      </c>
      <c r="W52" s="50">
        <f t="shared" si="16"/>
        <v>974.4</v>
      </c>
      <c r="X52" s="50">
        <v>1114</v>
      </c>
      <c r="Y52" s="50">
        <v>177.6</v>
      </c>
      <c r="Z52" s="50">
        <f t="shared" si="17"/>
        <v>936.4</v>
      </c>
      <c r="CC52" s="8"/>
      <c r="CD52" s="8"/>
      <c r="CE52" s="8"/>
      <c r="CF52" s="8"/>
      <c r="CG52" s="8"/>
      <c r="CH52" s="8"/>
      <c r="CI52" s="8"/>
      <c r="CJ52" s="8"/>
      <c r="CK52" s="102"/>
      <c r="CL52" s="102"/>
      <c r="CM52" s="8"/>
      <c r="CN52" s="8"/>
      <c r="CO52" s="102"/>
      <c r="CP52" s="102"/>
      <c r="CQ52" s="8"/>
      <c r="CR52" s="8"/>
      <c r="CS52" s="102"/>
      <c r="CT52" s="102"/>
      <c r="CU52" s="8"/>
      <c r="CV52" s="8"/>
      <c r="CW52" s="8"/>
      <c r="CX52" s="8"/>
      <c r="CY52" s="8"/>
      <c r="CZ52" s="10"/>
      <c r="DA52" s="10"/>
      <c r="DB52" s="10"/>
      <c r="DC52" s="8"/>
      <c r="DD52" s="10"/>
      <c r="DE52" s="10"/>
      <c r="DF52" s="10"/>
      <c r="DG52" s="8"/>
      <c r="DH52" s="10"/>
      <c r="DI52" s="10"/>
      <c r="DJ52" s="10"/>
      <c r="DK52" s="8"/>
      <c r="DL52" s="8"/>
      <c r="DM52" s="8"/>
      <c r="DN52" s="8"/>
      <c r="DO52" s="8"/>
      <c r="DP52" s="8"/>
      <c r="DQ52" s="8"/>
      <c r="DR52" s="8"/>
      <c r="DS52" s="8"/>
      <c r="DT52" s="8"/>
      <c r="DU52" s="8"/>
      <c r="DV52" s="8"/>
    </row>
    <row r="53" spans="1:126" x14ac:dyDescent="0.25">
      <c r="A53" s="30"/>
      <c r="B53" s="44">
        <v>2202</v>
      </c>
      <c r="C53" s="44">
        <v>5544</v>
      </c>
      <c r="D53" s="45">
        <v>2459.1333333333332</v>
      </c>
      <c r="E53" s="45">
        <f t="shared" si="12"/>
        <v>3084.8666666666668</v>
      </c>
      <c r="F53" s="44">
        <v>29444</v>
      </c>
      <c r="G53" s="45">
        <v>2459.1333333333332</v>
      </c>
      <c r="H53" s="45">
        <f t="shared" si="13"/>
        <v>26984.866666666669</v>
      </c>
      <c r="I53" s="46"/>
      <c r="J53" s="30"/>
      <c r="K53" s="47">
        <v>2994</v>
      </c>
      <c r="L53" s="47">
        <v>7102</v>
      </c>
      <c r="M53" s="48">
        <v>3344.8</v>
      </c>
      <c r="N53" s="48">
        <f t="shared" si="14"/>
        <v>3757.2</v>
      </c>
      <c r="O53" s="47">
        <v>26096</v>
      </c>
      <c r="P53" s="48">
        <v>3344.8</v>
      </c>
      <c r="Q53" s="48">
        <f t="shared" si="15"/>
        <v>22751.200000000001</v>
      </c>
      <c r="R53" s="46"/>
      <c r="S53" s="30"/>
      <c r="T53" s="49">
        <v>150</v>
      </c>
      <c r="U53" s="49">
        <v>1388</v>
      </c>
      <c r="V53" s="50">
        <v>177.6</v>
      </c>
      <c r="W53" s="50">
        <f t="shared" si="16"/>
        <v>1210.4000000000001</v>
      </c>
      <c r="X53" s="50">
        <v>1286</v>
      </c>
      <c r="Y53" s="50">
        <v>177.6</v>
      </c>
      <c r="Z53" s="50">
        <f t="shared" si="17"/>
        <v>1108.4000000000001</v>
      </c>
      <c r="CC53" s="8"/>
      <c r="CD53" s="8"/>
      <c r="CE53" s="8"/>
      <c r="CF53" s="8"/>
      <c r="CG53" s="8"/>
      <c r="CH53" s="8"/>
      <c r="CI53" s="8"/>
      <c r="CJ53" s="8"/>
      <c r="CK53" s="8"/>
      <c r="CL53" s="102"/>
      <c r="CM53" s="102"/>
      <c r="CN53" s="8"/>
      <c r="CO53" s="8"/>
      <c r="CP53" s="102"/>
      <c r="CQ53" s="102"/>
      <c r="CR53" s="8"/>
      <c r="CS53" s="8"/>
      <c r="CT53" s="102"/>
      <c r="CU53" s="102"/>
      <c r="CV53" s="8"/>
      <c r="CW53" s="8"/>
      <c r="CX53" s="8"/>
      <c r="CY53" s="8"/>
      <c r="CZ53" s="8"/>
      <c r="DA53" s="8"/>
      <c r="DB53" s="8"/>
      <c r="DC53" s="8"/>
      <c r="DD53" s="8"/>
      <c r="DE53" s="8"/>
      <c r="DF53" s="8"/>
      <c r="DG53" s="8"/>
      <c r="DH53" s="8"/>
      <c r="DI53" s="8"/>
      <c r="DJ53" s="8"/>
      <c r="DK53" s="8"/>
      <c r="DL53" s="8"/>
      <c r="DM53" s="8"/>
      <c r="DN53" s="8"/>
      <c r="DO53" s="8"/>
      <c r="DP53" s="8"/>
      <c r="DQ53" s="8"/>
      <c r="DR53" s="8"/>
      <c r="DS53" s="8"/>
      <c r="DT53" s="8"/>
      <c r="DU53" s="8"/>
      <c r="DV53" s="8"/>
    </row>
    <row r="54" spans="1:126" s="17" customFormat="1" ht="18.75" x14ac:dyDescent="0.25">
      <c r="A54" s="57" t="s">
        <v>13</v>
      </c>
      <c r="B54" s="68">
        <f>AVERAGE(B39:B53)</f>
        <v>2459.1333333333332</v>
      </c>
      <c r="C54" s="69"/>
      <c r="D54" s="69"/>
      <c r="E54" s="68">
        <f>AVERAGE(E5:E19,E22:E36,E39:E53)</f>
        <v>1949.7777777777785</v>
      </c>
      <c r="F54" s="69"/>
      <c r="G54" s="69"/>
      <c r="H54" s="68">
        <f>AVERAGE(H5:H19,H22:H36,H39:H53)</f>
        <v>25435.511111111122</v>
      </c>
      <c r="I54" s="60"/>
      <c r="J54" s="57" t="s">
        <v>13</v>
      </c>
      <c r="K54" s="68">
        <f>AVERAGE(K39:K53)</f>
        <v>3344.8</v>
      </c>
      <c r="L54" s="68"/>
      <c r="M54" s="68"/>
      <c r="N54" s="68">
        <f>AVERAGE(N5:N19,N22:N36,N39:N53)</f>
        <v>2280.1999999999998</v>
      </c>
      <c r="O54" s="68"/>
      <c r="P54" s="68"/>
      <c r="Q54" s="68">
        <f>AVERAGE(Q5:Q19,Q22:Q36,Q39:Q53)</f>
        <v>15463.399999999991</v>
      </c>
      <c r="R54" s="69"/>
      <c r="S54" s="57" t="s">
        <v>13</v>
      </c>
      <c r="T54" s="68">
        <f>AVERAGE(T39:T53)</f>
        <v>177.6</v>
      </c>
      <c r="U54" s="68"/>
      <c r="V54" s="68"/>
      <c r="W54" s="68">
        <f>AVERAGE(W5:W19,W22:W36,W39:W53)</f>
        <v>1100.1111111111109</v>
      </c>
      <c r="X54" s="68"/>
      <c r="Y54" s="68"/>
      <c r="Z54" s="68">
        <f>AVERAGE(Z5:Z19,Z22:Z36,Z39:Z53)</f>
        <v>1208.4222222222222</v>
      </c>
      <c r="AJ54"/>
      <c r="AK54"/>
      <c r="AL54"/>
      <c r="AM54"/>
      <c r="CK54" s="103"/>
      <c r="CL54" s="103"/>
      <c r="CM54" s="103"/>
      <c r="CN54" s="98"/>
      <c r="CO54" s="103"/>
      <c r="CP54" s="103"/>
      <c r="CQ54" s="103"/>
      <c r="CR54" s="98"/>
      <c r="CS54" s="103"/>
      <c r="CT54" s="103"/>
      <c r="CU54" s="103"/>
      <c r="CZ54" s="103"/>
      <c r="DA54" s="103"/>
      <c r="DB54" s="98"/>
      <c r="DC54" s="98"/>
      <c r="DD54" s="103"/>
      <c r="DE54" s="103"/>
      <c r="DF54" s="98"/>
      <c r="DG54" s="98"/>
      <c r="DH54" s="103"/>
      <c r="DI54" s="103"/>
      <c r="DJ54" s="98"/>
      <c r="DK54" s="98"/>
      <c r="DL54" s="98"/>
    </row>
    <row r="55" spans="1:126" s="17" customFormat="1" ht="18.75" x14ac:dyDescent="0.25">
      <c r="A55" s="57" t="s">
        <v>3</v>
      </c>
      <c r="B55" s="69"/>
      <c r="C55" s="69"/>
      <c r="D55" s="69"/>
      <c r="E55" s="68">
        <f>_xlfn.STDEV.P(E5:E19,E22:E36,E39:E53)</f>
        <v>935.37948937091846</v>
      </c>
      <c r="F55" s="68"/>
      <c r="G55" s="68"/>
      <c r="H55" s="68">
        <f>_xlfn.STDEV.P(H5:H19,H22:H36,H39:H53)</f>
        <v>3894.56381785657</v>
      </c>
      <c r="I55" s="60"/>
      <c r="J55" s="57" t="s">
        <v>3</v>
      </c>
      <c r="K55" s="68"/>
      <c r="L55" s="68"/>
      <c r="M55" s="68"/>
      <c r="N55" s="68">
        <f>_xlfn.STDEV.P(N5:N19,N22:N36,N39:N53)</f>
        <v>985.88713951032548</v>
      </c>
      <c r="O55" s="68"/>
      <c r="P55" s="68"/>
      <c r="Q55" s="68">
        <f>_xlfn.STDEV.P(Q5:Q19,Q22:Q36,Q39:Q53)</f>
        <v>4349.5005145333935</v>
      </c>
      <c r="R55" s="69"/>
      <c r="S55" s="57" t="s">
        <v>3</v>
      </c>
      <c r="T55" s="68"/>
      <c r="U55" s="68"/>
      <c r="V55" s="68"/>
      <c r="W55" s="68">
        <f>_xlfn.STDEV.P(W5:W19,W22:W36,W39:W53)</f>
        <v>273.62741000523516</v>
      </c>
      <c r="X55" s="68"/>
      <c r="Y55" s="68"/>
      <c r="Z55" s="68">
        <f>_xlfn.STDEV.P(Z5:Z19,Z22:Z36,Z39:Z53)</f>
        <v>332.05020295724847</v>
      </c>
      <c r="AJ55"/>
      <c r="AK55"/>
      <c r="AL55"/>
      <c r="AM55"/>
      <c r="CZ55" s="98"/>
      <c r="DA55" s="103"/>
      <c r="DB55" s="103"/>
      <c r="DC55" s="98"/>
      <c r="DD55" s="98"/>
      <c r="DE55" s="103"/>
      <c r="DF55" s="103"/>
      <c r="DG55" s="98"/>
      <c r="DH55" s="98"/>
      <c r="DI55" s="103"/>
      <c r="DJ55" s="103"/>
      <c r="DK55" s="98"/>
      <c r="DL55" s="98"/>
    </row>
    <row r="56" spans="1:126" x14ac:dyDescent="0.25">
      <c r="A56" s="30"/>
      <c r="B56" s="46"/>
      <c r="C56" s="46"/>
      <c r="D56" s="46"/>
      <c r="E56" s="46"/>
      <c r="F56" s="46"/>
      <c r="G56" s="46"/>
      <c r="H56" s="46"/>
      <c r="I56" s="46"/>
      <c r="J56" s="30"/>
      <c r="K56" s="46"/>
      <c r="L56" s="46"/>
      <c r="M56" s="46"/>
      <c r="N56" s="46"/>
      <c r="O56" s="46"/>
      <c r="P56" s="46"/>
      <c r="Q56" s="46"/>
      <c r="R56" s="46"/>
      <c r="S56" s="30"/>
      <c r="T56" s="46"/>
      <c r="U56" s="46"/>
      <c r="V56" s="46"/>
      <c r="W56" s="46"/>
      <c r="X56" s="46"/>
      <c r="Y56" s="46"/>
      <c r="Z56" s="46"/>
      <c r="AL56" s="9"/>
      <c r="AM56" s="9"/>
      <c r="AN56" s="9"/>
      <c r="AO56" s="9"/>
      <c r="BB56" s="2"/>
      <c r="BC56" s="2"/>
      <c r="BD56" s="2"/>
      <c r="CC56" s="8"/>
      <c r="CD56" s="8"/>
      <c r="CE56" s="8"/>
      <c r="CF56" s="8"/>
      <c r="CG56" s="8"/>
      <c r="CH56" s="8"/>
      <c r="CI56" s="8"/>
      <c r="CJ56" s="8"/>
      <c r="CK56" s="8"/>
      <c r="CL56" s="8"/>
      <c r="CM56" s="8"/>
      <c r="CN56" s="8"/>
      <c r="CO56" s="8"/>
      <c r="CP56" s="8"/>
      <c r="CQ56" s="8"/>
      <c r="CR56" s="8"/>
      <c r="CS56" s="8"/>
      <c r="CT56" s="8"/>
      <c r="CU56" s="8"/>
      <c r="CV56" s="8"/>
      <c r="CW56" s="8"/>
      <c r="CX56" s="8"/>
      <c r="CY56" s="8"/>
      <c r="CZ56" s="102"/>
      <c r="DA56" s="102"/>
      <c r="DB56" s="102"/>
      <c r="DC56" s="8"/>
      <c r="DD56" s="102"/>
      <c r="DE56" s="102"/>
      <c r="DF56" s="102"/>
      <c r="DG56" s="8"/>
      <c r="DH56" s="102"/>
      <c r="DI56" s="102"/>
      <c r="DJ56" s="102"/>
      <c r="DK56" s="8"/>
      <c r="DL56" s="8"/>
      <c r="DM56" s="8"/>
      <c r="DN56" s="8"/>
      <c r="DO56" s="8"/>
      <c r="DP56" s="8"/>
      <c r="DQ56" s="8"/>
      <c r="DR56" s="8"/>
      <c r="DS56" s="8"/>
      <c r="DT56" s="8"/>
      <c r="DU56" s="8"/>
      <c r="DV56" s="8"/>
    </row>
    <row r="57" spans="1:126" x14ac:dyDescent="0.25">
      <c r="A57" s="30"/>
      <c r="B57" s="46"/>
      <c r="C57" s="46"/>
      <c r="D57" s="46"/>
      <c r="E57" s="46"/>
      <c r="F57" s="46"/>
      <c r="G57" s="46"/>
      <c r="H57" s="46"/>
      <c r="I57" s="46"/>
      <c r="J57" s="30"/>
      <c r="K57" s="46"/>
      <c r="L57" s="46"/>
      <c r="M57" s="46"/>
      <c r="N57" s="46"/>
      <c r="O57" s="46"/>
      <c r="P57" s="46"/>
      <c r="Q57" s="46"/>
      <c r="R57" s="46"/>
      <c r="S57" s="30"/>
      <c r="T57" s="46"/>
      <c r="U57" s="46"/>
      <c r="V57" s="46"/>
      <c r="W57" s="46"/>
      <c r="X57" s="46"/>
      <c r="Y57" s="46"/>
      <c r="Z57" s="46"/>
      <c r="AL57" s="9"/>
      <c r="AM57" s="9"/>
      <c r="AN57" s="8"/>
      <c r="AO57" s="9"/>
      <c r="CC57" s="8"/>
      <c r="CD57" s="8"/>
      <c r="CE57" s="8"/>
      <c r="CF57" s="8"/>
      <c r="CG57" s="8"/>
      <c r="CH57" s="8"/>
      <c r="CI57" s="8"/>
      <c r="CJ57" s="8"/>
      <c r="CK57" s="8"/>
      <c r="CL57" s="8"/>
      <c r="CM57" s="8"/>
      <c r="CN57" s="8"/>
      <c r="CO57" s="8"/>
      <c r="CP57" s="8"/>
      <c r="CQ57" s="8"/>
      <c r="CR57" s="8"/>
      <c r="CS57" s="8"/>
      <c r="CT57" s="8"/>
      <c r="CU57" s="8"/>
      <c r="CV57" s="8"/>
      <c r="CW57" s="8"/>
      <c r="CX57" s="8"/>
      <c r="CY57" s="8"/>
      <c r="CZ57" s="8"/>
      <c r="DA57" s="8"/>
      <c r="DB57" s="8"/>
      <c r="DC57" s="8"/>
      <c r="DD57" s="8"/>
      <c r="DE57" s="8"/>
      <c r="DF57" s="8"/>
      <c r="DG57" s="8"/>
      <c r="DH57" s="8"/>
      <c r="DI57" s="8"/>
      <c r="DJ57" s="8"/>
      <c r="DK57" s="8"/>
      <c r="DL57" s="8"/>
      <c r="DM57" s="8"/>
      <c r="DN57" s="8"/>
      <c r="DO57" s="8"/>
      <c r="DP57" s="8"/>
      <c r="DQ57" s="8"/>
      <c r="DR57" s="8"/>
      <c r="DS57" s="8"/>
      <c r="DT57" s="8"/>
      <c r="DU57" s="8"/>
      <c r="DV57" s="8"/>
    </row>
    <row r="58" spans="1:126" ht="26.25" x14ac:dyDescent="0.25">
      <c r="A58" s="30"/>
      <c r="B58" s="31" t="s">
        <v>7</v>
      </c>
      <c r="C58" s="31"/>
      <c r="D58" s="31"/>
      <c r="E58" s="31"/>
      <c r="F58" s="31"/>
      <c r="G58" s="31"/>
      <c r="H58" s="31"/>
      <c r="I58" s="46"/>
      <c r="J58" s="30"/>
      <c r="K58" s="33" t="s">
        <v>23</v>
      </c>
      <c r="L58" s="33"/>
      <c r="M58" s="33"/>
      <c r="N58" s="33"/>
      <c r="O58" s="33"/>
      <c r="P58" s="33"/>
      <c r="Q58" s="33"/>
      <c r="R58" s="46"/>
      <c r="S58" s="30"/>
      <c r="T58" s="34" t="s">
        <v>9</v>
      </c>
      <c r="U58" s="34"/>
      <c r="V58" s="34"/>
      <c r="W58" s="34"/>
      <c r="X58" s="34"/>
      <c r="Y58" s="34"/>
      <c r="Z58" s="34"/>
      <c r="AC58" s="33" t="s">
        <v>18</v>
      </c>
      <c r="AD58" s="33"/>
      <c r="AE58" s="33"/>
      <c r="AF58" s="33"/>
      <c r="AG58" s="33"/>
      <c r="AH58" s="33"/>
      <c r="AI58" s="33"/>
      <c r="AL58" s="9"/>
      <c r="AM58" s="9"/>
      <c r="AN58" s="8"/>
      <c r="AO58" s="9"/>
      <c r="CC58" s="8"/>
      <c r="CD58" s="8"/>
      <c r="CE58" s="8"/>
      <c r="CF58" s="8"/>
      <c r="CG58" s="8"/>
      <c r="CH58" s="8"/>
      <c r="CI58" s="8"/>
      <c r="CJ58" s="8"/>
      <c r="CK58" s="8"/>
      <c r="CL58" s="8"/>
      <c r="CM58" s="8"/>
      <c r="CN58" s="8"/>
      <c r="CO58" s="8"/>
      <c r="CP58" s="8"/>
      <c r="CQ58" s="8"/>
      <c r="CR58" s="8"/>
      <c r="CS58" s="8"/>
      <c r="CT58" s="8"/>
      <c r="CU58" s="8"/>
      <c r="CV58" s="8"/>
      <c r="CW58" s="8"/>
      <c r="CX58" s="8"/>
      <c r="CY58" s="8"/>
      <c r="CZ58" s="8"/>
      <c r="DA58" s="8"/>
      <c r="DB58" s="8"/>
      <c r="DC58" s="8"/>
      <c r="DD58" s="8"/>
      <c r="DE58" s="8"/>
      <c r="DF58" s="8"/>
      <c r="DG58" s="8"/>
      <c r="DH58" s="8"/>
      <c r="DI58" s="8"/>
      <c r="DJ58" s="8"/>
      <c r="DK58" s="8"/>
      <c r="DL58" s="8"/>
      <c r="DM58" s="8"/>
      <c r="DN58" s="8"/>
      <c r="DO58" s="8"/>
      <c r="DP58" s="8"/>
      <c r="DQ58" s="8"/>
      <c r="DR58" s="8"/>
      <c r="DS58" s="8"/>
      <c r="DT58" s="8"/>
      <c r="DU58" s="8"/>
      <c r="DV58" s="8"/>
    </row>
    <row r="59" spans="1:126" ht="18.75" x14ac:dyDescent="0.25">
      <c r="A59" s="30"/>
      <c r="B59" s="12" t="s">
        <v>0</v>
      </c>
      <c r="C59" s="35" t="s">
        <v>4</v>
      </c>
      <c r="D59" s="35"/>
      <c r="E59" s="35"/>
      <c r="F59" s="35" t="s">
        <v>5</v>
      </c>
      <c r="G59" s="35"/>
      <c r="H59" s="35"/>
      <c r="I59" s="46"/>
      <c r="J59" s="30"/>
      <c r="K59" s="14" t="s">
        <v>0</v>
      </c>
      <c r="L59" s="38" t="s">
        <v>4</v>
      </c>
      <c r="M59" s="38"/>
      <c r="N59" s="38"/>
      <c r="O59" s="38" t="s">
        <v>5</v>
      </c>
      <c r="P59" s="38"/>
      <c r="Q59" s="38"/>
      <c r="R59" s="70"/>
      <c r="S59" s="30"/>
      <c r="T59" s="19" t="s">
        <v>0</v>
      </c>
      <c r="U59" s="39" t="s">
        <v>4</v>
      </c>
      <c r="V59" s="39"/>
      <c r="W59" s="39"/>
      <c r="X59" s="39" t="s">
        <v>5</v>
      </c>
      <c r="Y59" s="39"/>
      <c r="Z59" s="39"/>
      <c r="AC59" s="79"/>
      <c r="AD59" s="38" t="s">
        <v>4</v>
      </c>
      <c r="AE59" s="38"/>
      <c r="AF59" s="38"/>
      <c r="AG59" s="38" t="s">
        <v>5</v>
      </c>
      <c r="AH59" s="38"/>
      <c r="AI59" s="38"/>
      <c r="AL59" s="9"/>
      <c r="AM59" s="9"/>
      <c r="AN59" s="8"/>
      <c r="AO59" s="9"/>
      <c r="AX59" s="7"/>
      <c r="AY59" s="7"/>
      <c r="BP59" s="7"/>
      <c r="BQ59" s="7"/>
      <c r="BR59" s="7"/>
      <c r="BS59" s="7"/>
      <c r="BT59" s="7"/>
      <c r="BU59" s="7"/>
      <c r="BV59" s="7"/>
      <c r="BW59" s="7"/>
      <c r="BX59" s="7"/>
      <c r="CC59" s="8"/>
      <c r="CD59" s="8"/>
      <c r="CE59" s="8"/>
      <c r="CF59" s="8"/>
      <c r="CG59" s="8"/>
      <c r="CH59" s="8"/>
      <c r="CI59" s="8"/>
      <c r="CJ59" s="8"/>
      <c r="CK59" s="8"/>
      <c r="CL59" s="8"/>
      <c r="CM59" s="8"/>
      <c r="CN59" s="8"/>
      <c r="CO59" s="8"/>
      <c r="CP59" s="8"/>
      <c r="CQ59" s="8"/>
      <c r="CR59" s="8"/>
      <c r="CS59" s="8"/>
      <c r="CT59" s="8"/>
      <c r="CU59" s="8"/>
      <c r="CV59" s="8"/>
      <c r="CW59" s="8"/>
      <c r="CX59" s="8"/>
      <c r="CY59" s="8"/>
      <c r="CZ59" s="8"/>
      <c r="DA59" s="8"/>
      <c r="DB59" s="8"/>
      <c r="DC59" s="8"/>
      <c r="DD59" s="8"/>
      <c r="DE59" s="8"/>
      <c r="DF59" s="8"/>
      <c r="DG59" s="8"/>
      <c r="DH59" s="8"/>
      <c r="DI59" s="8"/>
      <c r="DJ59" s="8"/>
      <c r="DK59" s="8"/>
      <c r="DL59" s="8"/>
      <c r="DM59" s="8"/>
      <c r="DN59" s="8"/>
      <c r="DO59" s="8"/>
      <c r="DP59" s="8"/>
      <c r="DQ59" s="8"/>
      <c r="DR59" s="8"/>
      <c r="DS59" s="8"/>
      <c r="DT59" s="8"/>
      <c r="DU59" s="8"/>
      <c r="DV59" s="8"/>
    </row>
    <row r="60" spans="1:126" ht="18.75" x14ac:dyDescent="0.25">
      <c r="A60" s="30"/>
      <c r="B60" s="13"/>
      <c r="C60" s="40" t="s">
        <v>1</v>
      </c>
      <c r="D60" s="40" t="s">
        <v>0</v>
      </c>
      <c r="E60" s="40" t="s">
        <v>2</v>
      </c>
      <c r="F60" s="40" t="s">
        <v>1</v>
      </c>
      <c r="G60" s="40" t="s">
        <v>0</v>
      </c>
      <c r="H60" s="40" t="s">
        <v>2</v>
      </c>
      <c r="I60" s="46"/>
      <c r="J60" s="30"/>
      <c r="K60" s="15"/>
      <c r="L60" s="42" t="s">
        <v>1</v>
      </c>
      <c r="M60" s="42" t="s">
        <v>0</v>
      </c>
      <c r="N60" s="42" t="s">
        <v>2</v>
      </c>
      <c r="O60" s="42" t="s">
        <v>1</v>
      </c>
      <c r="P60" s="42" t="s">
        <v>0</v>
      </c>
      <c r="Q60" s="42" t="s">
        <v>2</v>
      </c>
      <c r="R60" s="46"/>
      <c r="S60" s="30"/>
      <c r="T60" s="20"/>
      <c r="U60" s="43" t="s">
        <v>1</v>
      </c>
      <c r="V60" s="43" t="s">
        <v>0</v>
      </c>
      <c r="W60" s="43" t="s">
        <v>2</v>
      </c>
      <c r="X60" s="43" t="s">
        <v>1</v>
      </c>
      <c r="Y60" s="43" t="s">
        <v>0</v>
      </c>
      <c r="Z60" s="43" t="s">
        <v>2</v>
      </c>
      <c r="AC60" s="80"/>
      <c r="AD60" s="42" t="s">
        <v>14</v>
      </c>
      <c r="AE60" s="42" t="s">
        <v>19</v>
      </c>
      <c r="AF60" s="42" t="s">
        <v>20</v>
      </c>
      <c r="AG60" s="42" t="s">
        <v>14</v>
      </c>
      <c r="AH60" s="42" t="s">
        <v>19</v>
      </c>
      <c r="AI60" s="42" t="s">
        <v>20</v>
      </c>
      <c r="AL60" s="9"/>
      <c r="AM60" s="9"/>
      <c r="AN60" s="8"/>
      <c r="AO60" s="9"/>
      <c r="CC60" s="8"/>
      <c r="CD60" s="8"/>
      <c r="CE60" s="8"/>
      <c r="CF60" s="8"/>
      <c r="CG60" s="8"/>
      <c r="CH60" s="8"/>
      <c r="CI60" s="8"/>
      <c r="CJ60" s="8"/>
      <c r="CK60" s="8"/>
      <c r="CL60" s="8"/>
      <c r="CM60" s="8"/>
      <c r="CN60" s="8"/>
      <c r="CO60" s="8"/>
      <c r="CP60" s="8"/>
      <c r="CQ60" s="8"/>
      <c r="CR60" s="8"/>
      <c r="CS60" s="8"/>
      <c r="CT60" s="8"/>
      <c r="CU60" s="8"/>
      <c r="CV60" s="8"/>
      <c r="CW60" s="8"/>
      <c r="CX60" s="8"/>
      <c r="CY60" s="8"/>
      <c r="CZ60" s="8"/>
      <c r="DA60" s="8"/>
      <c r="DB60" s="8"/>
      <c r="DC60" s="8"/>
      <c r="DD60" s="8"/>
      <c r="DE60" s="8"/>
      <c r="DF60" s="8"/>
      <c r="DG60" s="8"/>
      <c r="DH60" s="8"/>
      <c r="DI60" s="8"/>
      <c r="DJ60" s="8"/>
      <c r="DK60" s="8"/>
      <c r="DL60" s="8"/>
      <c r="DM60" s="8"/>
      <c r="DN60" s="8"/>
      <c r="DO60" s="8"/>
      <c r="DP60" s="8"/>
      <c r="DQ60" s="8"/>
      <c r="DR60" s="8"/>
      <c r="DS60" s="8"/>
      <c r="DT60" s="8"/>
      <c r="DU60" s="8"/>
      <c r="DV60" s="8"/>
    </row>
    <row r="61" spans="1:126" ht="18.75" x14ac:dyDescent="0.25">
      <c r="A61" s="30"/>
      <c r="B61" s="24" t="s">
        <v>10</v>
      </c>
      <c r="C61" s="25"/>
      <c r="D61" s="25"/>
      <c r="E61" s="25"/>
      <c r="F61" s="25"/>
      <c r="G61" s="25"/>
      <c r="H61" s="26"/>
      <c r="I61" s="46"/>
      <c r="J61" s="30"/>
      <c r="K61" s="27" t="s">
        <v>10</v>
      </c>
      <c r="L61" s="28"/>
      <c r="M61" s="28"/>
      <c r="N61" s="28"/>
      <c r="O61" s="28"/>
      <c r="P61" s="28"/>
      <c r="Q61" s="29"/>
      <c r="R61" s="46"/>
      <c r="S61" s="30"/>
      <c r="T61" s="21" t="s">
        <v>10</v>
      </c>
      <c r="U61" s="22"/>
      <c r="V61" s="22"/>
      <c r="W61" s="22"/>
      <c r="X61" s="22"/>
      <c r="Y61" s="22"/>
      <c r="Z61" s="23"/>
      <c r="AC61" s="81" t="s">
        <v>21</v>
      </c>
      <c r="AD61" s="96">
        <f>N54</f>
        <v>2280.1999999999998</v>
      </c>
      <c r="AE61" s="96">
        <f>N111</f>
        <v>2131.5777777777762</v>
      </c>
      <c r="AF61" s="96">
        <f>N168</f>
        <v>7235.7999999999965</v>
      </c>
      <c r="AG61" s="96">
        <f>Q54</f>
        <v>15463.399999999991</v>
      </c>
      <c r="AH61" s="94">
        <f>Q111</f>
        <v>14920.64444444445</v>
      </c>
      <c r="AI61" s="94">
        <f>Q168</f>
        <v>27933.600000000028</v>
      </c>
      <c r="AL61" s="9"/>
      <c r="AM61" s="9"/>
      <c r="AN61" s="9"/>
      <c r="AO61" s="9"/>
    </row>
    <row r="62" spans="1:126" x14ac:dyDescent="0.25">
      <c r="A62" s="30"/>
      <c r="B62" s="44">
        <v>2056</v>
      </c>
      <c r="C62" s="44">
        <v>3798</v>
      </c>
      <c r="D62" s="45">
        <v>2197.3333333333335</v>
      </c>
      <c r="E62" s="45">
        <f>C62-D62</f>
        <v>1600.6666666666665</v>
      </c>
      <c r="F62" s="44">
        <v>12254</v>
      </c>
      <c r="G62" s="45">
        <v>2197.3333333333335</v>
      </c>
      <c r="H62" s="45">
        <f>F62-G62</f>
        <v>10056.666666666666</v>
      </c>
      <c r="I62" s="46"/>
      <c r="J62" s="30"/>
      <c r="K62" s="47">
        <v>1066</v>
      </c>
      <c r="L62" s="47">
        <v>2831</v>
      </c>
      <c r="M62" s="48">
        <v>1161.2</v>
      </c>
      <c r="N62" s="48">
        <f t="shared" ref="N62:N76" si="18">L62-M62</f>
        <v>1669.8</v>
      </c>
      <c r="O62" s="48">
        <v>13613</v>
      </c>
      <c r="P62" s="48">
        <v>1161.2</v>
      </c>
      <c r="Q62" s="48">
        <f t="shared" ref="Q62:Q76" si="19">O62-P62</f>
        <v>12451.8</v>
      </c>
      <c r="R62" s="46"/>
      <c r="S62" s="30"/>
      <c r="T62" s="49">
        <v>358</v>
      </c>
      <c r="U62" s="49">
        <v>1623</v>
      </c>
      <c r="V62" s="50">
        <v>388.6</v>
      </c>
      <c r="W62" s="50">
        <f t="shared" ref="W62:W76" si="20">U62-V62</f>
        <v>1234.4000000000001</v>
      </c>
      <c r="X62" s="50">
        <v>1817</v>
      </c>
      <c r="Y62" s="50">
        <v>388.6</v>
      </c>
      <c r="Z62" s="50">
        <f t="shared" ref="Z62:Z76" si="21">X62-Y62</f>
        <v>1428.4</v>
      </c>
      <c r="AC62" s="82" t="s">
        <v>3</v>
      </c>
      <c r="AD62" s="95">
        <f>N55</f>
        <v>985.88713951032548</v>
      </c>
      <c r="AE62" s="95">
        <f>N112</f>
        <v>550.30739243884966</v>
      </c>
      <c r="AF62" s="95">
        <f>N169</f>
        <v>2365.2300904437998</v>
      </c>
      <c r="AG62" s="95">
        <f>Q55</f>
        <v>4349.5005145333935</v>
      </c>
      <c r="AH62" s="95">
        <f>Q112</f>
        <v>4804.2236008447317</v>
      </c>
      <c r="AI62" s="95">
        <f>Q169</f>
        <v>9285.0982371794344</v>
      </c>
      <c r="AL62" s="9"/>
      <c r="AM62" s="9"/>
      <c r="AN62" s="9"/>
      <c r="AO62" s="9"/>
    </row>
    <row r="63" spans="1:126" x14ac:dyDescent="0.25">
      <c r="A63" s="30"/>
      <c r="B63" s="44">
        <v>2176</v>
      </c>
      <c r="C63" s="44">
        <v>3819</v>
      </c>
      <c r="D63" s="45">
        <v>2197.3333333333335</v>
      </c>
      <c r="E63" s="45">
        <f t="shared" ref="E63:E76" si="22">C63-D63</f>
        <v>1621.6666666666665</v>
      </c>
      <c r="F63" s="44">
        <v>12315</v>
      </c>
      <c r="G63" s="45">
        <v>2197.3333333333335</v>
      </c>
      <c r="H63" s="45">
        <f t="shared" ref="H63:H76" si="23">F63-G63</f>
        <v>10117.666666666666</v>
      </c>
      <c r="I63" s="46"/>
      <c r="J63" s="30"/>
      <c r="K63" s="47">
        <v>1090</v>
      </c>
      <c r="L63" s="47">
        <v>2829</v>
      </c>
      <c r="M63" s="48">
        <v>1161.2</v>
      </c>
      <c r="N63" s="48">
        <f t="shared" si="18"/>
        <v>1667.8</v>
      </c>
      <c r="O63" s="48">
        <v>16492</v>
      </c>
      <c r="P63" s="48">
        <v>1161.2</v>
      </c>
      <c r="Q63" s="48">
        <f t="shared" si="19"/>
        <v>15330.8</v>
      </c>
      <c r="R63" s="46"/>
      <c r="S63" s="30"/>
      <c r="T63" s="49">
        <v>395</v>
      </c>
      <c r="U63" s="49">
        <v>2285</v>
      </c>
      <c r="V63" s="50">
        <v>388.6</v>
      </c>
      <c r="W63" s="50">
        <f t="shared" si="20"/>
        <v>1896.4</v>
      </c>
      <c r="X63" s="50">
        <v>2365</v>
      </c>
      <c r="Y63" s="50">
        <v>388.6</v>
      </c>
      <c r="Z63" s="50">
        <f t="shared" si="21"/>
        <v>1976.4</v>
      </c>
      <c r="AL63" s="8"/>
      <c r="AM63" s="8"/>
      <c r="AN63" s="8"/>
      <c r="AO63" s="8"/>
      <c r="AW63" s="8"/>
      <c r="AX63" s="8"/>
      <c r="AY63" s="8"/>
      <c r="AZ63" s="8"/>
      <c r="BA63" s="8"/>
      <c r="BB63" s="8"/>
      <c r="BC63" s="8"/>
      <c r="BD63" s="8"/>
    </row>
    <row r="64" spans="1:126" x14ac:dyDescent="0.25">
      <c r="A64" s="71"/>
      <c r="B64" s="44">
        <v>2293</v>
      </c>
      <c r="C64" s="44">
        <v>3339</v>
      </c>
      <c r="D64" s="45">
        <v>2197.3333333333335</v>
      </c>
      <c r="E64" s="45">
        <f t="shared" si="22"/>
        <v>1141.6666666666665</v>
      </c>
      <c r="F64" s="44">
        <v>14181</v>
      </c>
      <c r="G64" s="45">
        <v>2197.3333333333335</v>
      </c>
      <c r="H64" s="45">
        <f t="shared" si="23"/>
        <v>11983.666666666666</v>
      </c>
      <c r="I64" s="46"/>
      <c r="J64" s="71"/>
      <c r="K64" s="47">
        <v>1033</v>
      </c>
      <c r="L64" s="47">
        <v>3560</v>
      </c>
      <c r="M64" s="48">
        <v>1161.2</v>
      </c>
      <c r="N64" s="48">
        <f t="shared" si="18"/>
        <v>2398.8000000000002</v>
      </c>
      <c r="O64" s="48">
        <v>12902</v>
      </c>
      <c r="P64" s="48">
        <v>1161.2</v>
      </c>
      <c r="Q64" s="48">
        <f t="shared" si="19"/>
        <v>11740.8</v>
      </c>
      <c r="R64" s="46"/>
      <c r="S64" s="71"/>
      <c r="T64" s="49">
        <v>546</v>
      </c>
      <c r="U64" s="49">
        <v>2107</v>
      </c>
      <c r="V64" s="50">
        <v>388.6</v>
      </c>
      <c r="W64" s="50">
        <f t="shared" si="20"/>
        <v>1718.4</v>
      </c>
      <c r="X64" s="50">
        <v>1697</v>
      </c>
      <c r="Y64" s="50">
        <v>388.6</v>
      </c>
      <c r="Z64" s="50">
        <f t="shared" si="21"/>
        <v>1308.4000000000001</v>
      </c>
      <c r="AW64" s="8"/>
      <c r="AX64" s="8"/>
      <c r="AY64" s="8"/>
      <c r="AZ64" s="8"/>
      <c r="BA64" s="8"/>
      <c r="BB64" s="8"/>
      <c r="BC64" s="8"/>
      <c r="BD64" s="8"/>
    </row>
    <row r="65" spans="1:76" x14ac:dyDescent="0.25">
      <c r="A65" s="71"/>
      <c r="B65" s="44">
        <v>1940</v>
      </c>
      <c r="C65" s="44">
        <v>4359</v>
      </c>
      <c r="D65" s="45">
        <v>2197.3333333333335</v>
      </c>
      <c r="E65" s="45">
        <f t="shared" si="22"/>
        <v>2161.6666666666665</v>
      </c>
      <c r="F65" s="44">
        <v>17430</v>
      </c>
      <c r="G65" s="45">
        <v>2197.3333333333335</v>
      </c>
      <c r="H65" s="45">
        <f t="shared" si="23"/>
        <v>15232.666666666666</v>
      </c>
      <c r="I65" s="46"/>
      <c r="J65" s="71"/>
      <c r="K65" s="47">
        <v>971</v>
      </c>
      <c r="L65" s="47">
        <v>3021</v>
      </c>
      <c r="M65" s="48">
        <v>1161.2</v>
      </c>
      <c r="N65" s="48">
        <f t="shared" si="18"/>
        <v>1859.8</v>
      </c>
      <c r="O65" s="48">
        <v>13716</v>
      </c>
      <c r="P65" s="48">
        <v>1161.2</v>
      </c>
      <c r="Q65" s="48">
        <f t="shared" si="19"/>
        <v>12554.8</v>
      </c>
      <c r="R65" s="46"/>
      <c r="S65" s="71"/>
      <c r="T65" s="49">
        <v>369</v>
      </c>
      <c r="U65" s="49">
        <v>2210</v>
      </c>
      <c r="V65" s="50">
        <v>388.6</v>
      </c>
      <c r="W65" s="50">
        <f t="shared" si="20"/>
        <v>1821.4</v>
      </c>
      <c r="X65" s="50">
        <v>2374</v>
      </c>
      <c r="Y65" s="50">
        <v>388.6</v>
      </c>
      <c r="Z65" s="50">
        <f t="shared" si="21"/>
        <v>1985.4</v>
      </c>
      <c r="AW65" s="8"/>
      <c r="AX65" s="8"/>
      <c r="AY65" s="8"/>
      <c r="AZ65" s="8"/>
      <c r="BA65" s="8"/>
      <c r="BB65" s="8"/>
      <c r="BC65" s="8"/>
      <c r="BD65" s="8"/>
    </row>
    <row r="66" spans="1:76" x14ac:dyDescent="0.25">
      <c r="A66" s="71"/>
      <c r="B66" s="44">
        <v>2587</v>
      </c>
      <c r="C66" s="44">
        <v>2757</v>
      </c>
      <c r="D66" s="45">
        <v>2197.3333333333335</v>
      </c>
      <c r="E66" s="45">
        <f t="shared" si="22"/>
        <v>559.66666666666652</v>
      </c>
      <c r="F66" s="44">
        <v>14736</v>
      </c>
      <c r="G66" s="45">
        <v>2197.3333333333335</v>
      </c>
      <c r="H66" s="45">
        <f t="shared" si="23"/>
        <v>12538.666666666666</v>
      </c>
      <c r="I66" s="46"/>
      <c r="J66" s="71"/>
      <c r="K66" s="47">
        <v>1242</v>
      </c>
      <c r="L66" s="47">
        <v>3228</v>
      </c>
      <c r="M66" s="48">
        <v>1161.2</v>
      </c>
      <c r="N66" s="48">
        <f t="shared" si="18"/>
        <v>2066.8000000000002</v>
      </c>
      <c r="O66" s="48">
        <v>17127</v>
      </c>
      <c r="P66" s="48">
        <v>1161.2</v>
      </c>
      <c r="Q66" s="48">
        <f t="shared" si="19"/>
        <v>15965.8</v>
      </c>
      <c r="R66" s="46"/>
      <c r="S66" s="71"/>
      <c r="T66" s="49">
        <v>290</v>
      </c>
      <c r="U66" s="49">
        <v>2530</v>
      </c>
      <c r="V66" s="50">
        <v>388.6</v>
      </c>
      <c r="W66" s="50">
        <f t="shared" si="20"/>
        <v>2141.4</v>
      </c>
      <c r="X66" s="50">
        <v>2130</v>
      </c>
      <c r="Y66" s="50">
        <v>388.6</v>
      </c>
      <c r="Z66" s="50">
        <f t="shared" si="21"/>
        <v>1741.4</v>
      </c>
      <c r="AW66" s="8"/>
      <c r="AX66" s="8"/>
      <c r="AY66" s="8"/>
      <c r="AZ66" s="8"/>
      <c r="BA66" s="8"/>
      <c r="BB66" s="8"/>
      <c r="BC66" s="8"/>
      <c r="BD66" s="8"/>
    </row>
    <row r="67" spans="1:76" x14ac:dyDescent="0.25">
      <c r="A67" s="30"/>
      <c r="B67" s="44">
        <v>2100</v>
      </c>
      <c r="C67" s="44">
        <v>3459</v>
      </c>
      <c r="D67" s="45">
        <v>2197.3333333333335</v>
      </c>
      <c r="E67" s="45">
        <f t="shared" si="22"/>
        <v>1261.6666666666665</v>
      </c>
      <c r="F67" s="44">
        <v>12938</v>
      </c>
      <c r="G67" s="45">
        <v>2197.3333333333335</v>
      </c>
      <c r="H67" s="45">
        <f t="shared" si="23"/>
        <v>10740.666666666666</v>
      </c>
      <c r="I67" s="46"/>
      <c r="J67" s="30"/>
      <c r="K67" s="47">
        <v>1017</v>
      </c>
      <c r="L67" s="47">
        <v>3802</v>
      </c>
      <c r="M67" s="48">
        <v>1161.2</v>
      </c>
      <c r="N67" s="48">
        <f t="shared" si="18"/>
        <v>2640.8</v>
      </c>
      <c r="O67" s="48">
        <v>16422</v>
      </c>
      <c r="P67" s="48">
        <v>1161.2</v>
      </c>
      <c r="Q67" s="48">
        <f t="shared" si="19"/>
        <v>15260.8</v>
      </c>
      <c r="R67" s="46"/>
      <c r="S67" s="30"/>
      <c r="T67" s="49">
        <v>365</v>
      </c>
      <c r="U67" s="49">
        <v>2448</v>
      </c>
      <c r="V67" s="50">
        <v>388.6</v>
      </c>
      <c r="W67" s="50">
        <f t="shared" si="20"/>
        <v>2059.4</v>
      </c>
      <c r="X67" s="50">
        <v>2097</v>
      </c>
      <c r="Y67" s="50">
        <v>388.6</v>
      </c>
      <c r="Z67" s="50">
        <f t="shared" si="21"/>
        <v>1708.4</v>
      </c>
      <c r="AW67" s="8"/>
      <c r="AX67" s="8"/>
      <c r="AY67" s="8"/>
      <c r="AZ67" s="8"/>
      <c r="BA67" s="8"/>
      <c r="BB67" s="8"/>
      <c r="BC67" s="8"/>
      <c r="BD67" s="8"/>
    </row>
    <row r="68" spans="1:76" x14ac:dyDescent="0.25">
      <c r="A68" s="30"/>
      <c r="B68" s="44">
        <v>2374</v>
      </c>
      <c r="C68" s="44">
        <v>3376</v>
      </c>
      <c r="D68" s="45">
        <v>2197.3333333333335</v>
      </c>
      <c r="E68" s="45">
        <f t="shared" si="22"/>
        <v>1178.6666666666665</v>
      </c>
      <c r="F68" s="44">
        <v>14755</v>
      </c>
      <c r="G68" s="45">
        <v>2197.3333333333335</v>
      </c>
      <c r="H68" s="45">
        <f t="shared" si="23"/>
        <v>12557.666666666666</v>
      </c>
      <c r="I68" s="46"/>
      <c r="J68" s="30"/>
      <c r="K68" s="47">
        <v>1043</v>
      </c>
      <c r="L68" s="47">
        <v>3072</v>
      </c>
      <c r="M68" s="48">
        <v>1161.2</v>
      </c>
      <c r="N68" s="48">
        <f t="shared" si="18"/>
        <v>1910.8</v>
      </c>
      <c r="O68" s="48">
        <v>19690</v>
      </c>
      <c r="P68" s="48">
        <v>1161.2</v>
      </c>
      <c r="Q68" s="48">
        <f t="shared" si="19"/>
        <v>18528.8</v>
      </c>
      <c r="R68" s="46"/>
      <c r="S68" s="30"/>
      <c r="T68" s="49">
        <v>325</v>
      </c>
      <c r="U68" s="49">
        <v>4597</v>
      </c>
      <c r="V68" s="50">
        <v>388.6</v>
      </c>
      <c r="W68" s="50">
        <f t="shared" si="20"/>
        <v>4208.3999999999996</v>
      </c>
      <c r="X68" s="50">
        <v>2493</v>
      </c>
      <c r="Y68" s="50">
        <v>388.6</v>
      </c>
      <c r="Z68" s="50">
        <f t="shared" si="21"/>
        <v>2104.4</v>
      </c>
      <c r="AW68" s="8"/>
      <c r="AX68" s="8"/>
      <c r="AY68" s="9"/>
      <c r="AZ68" s="9"/>
      <c r="BA68" s="9"/>
      <c r="BB68" s="9"/>
      <c r="BC68" s="8"/>
      <c r="BD68" s="8"/>
    </row>
    <row r="69" spans="1:76" x14ac:dyDescent="0.25">
      <c r="A69" s="30"/>
      <c r="B69" s="44">
        <v>2046</v>
      </c>
      <c r="C69" s="44">
        <v>3576</v>
      </c>
      <c r="D69" s="45">
        <v>2197.3333333333335</v>
      </c>
      <c r="E69" s="45">
        <f t="shared" si="22"/>
        <v>1378.6666666666665</v>
      </c>
      <c r="F69" s="44">
        <v>12626</v>
      </c>
      <c r="G69" s="45">
        <v>2197.3333333333335</v>
      </c>
      <c r="H69" s="45">
        <f t="shared" si="23"/>
        <v>10428.666666666666</v>
      </c>
      <c r="I69" s="46"/>
      <c r="J69" s="30"/>
      <c r="K69" s="47">
        <v>1747</v>
      </c>
      <c r="L69" s="47">
        <v>3090</v>
      </c>
      <c r="M69" s="48">
        <v>1161.2</v>
      </c>
      <c r="N69" s="48">
        <f t="shared" si="18"/>
        <v>1928.8</v>
      </c>
      <c r="O69" s="48">
        <v>15091</v>
      </c>
      <c r="P69" s="48">
        <v>1161.2</v>
      </c>
      <c r="Q69" s="48">
        <f t="shared" si="19"/>
        <v>13929.8</v>
      </c>
      <c r="R69" s="46"/>
      <c r="S69" s="30"/>
      <c r="T69" s="49">
        <v>493</v>
      </c>
      <c r="U69" s="49">
        <v>2974</v>
      </c>
      <c r="V69" s="50">
        <v>388.6</v>
      </c>
      <c r="W69" s="50">
        <f t="shared" si="20"/>
        <v>2585.4</v>
      </c>
      <c r="X69" s="50">
        <v>1882</v>
      </c>
      <c r="Y69" s="50">
        <v>388.6</v>
      </c>
      <c r="Z69" s="50">
        <f t="shared" si="21"/>
        <v>1493.4</v>
      </c>
      <c r="AW69" s="8"/>
      <c r="AX69" s="8"/>
      <c r="AY69" s="9"/>
      <c r="AZ69" s="9"/>
      <c r="BA69" s="9"/>
      <c r="BB69" s="9"/>
      <c r="BC69" s="8"/>
      <c r="BD69" s="8"/>
    </row>
    <row r="70" spans="1:76" x14ac:dyDescent="0.25">
      <c r="A70" s="30"/>
      <c r="B70" s="44">
        <v>2055</v>
      </c>
      <c r="C70" s="44">
        <v>3353</v>
      </c>
      <c r="D70" s="45">
        <v>2197.3333333333335</v>
      </c>
      <c r="E70" s="45">
        <f t="shared" si="22"/>
        <v>1155.6666666666665</v>
      </c>
      <c r="F70" s="44">
        <v>15679</v>
      </c>
      <c r="G70" s="45">
        <v>2197.3333333333335</v>
      </c>
      <c r="H70" s="45">
        <f t="shared" si="23"/>
        <v>13481.666666666666</v>
      </c>
      <c r="I70" s="46"/>
      <c r="J70" s="30"/>
      <c r="K70" s="47">
        <v>1320</v>
      </c>
      <c r="L70" s="47">
        <v>2157</v>
      </c>
      <c r="M70" s="48">
        <v>1161.2</v>
      </c>
      <c r="N70" s="48">
        <f t="shared" si="18"/>
        <v>995.8</v>
      </c>
      <c r="O70" s="48">
        <v>15608</v>
      </c>
      <c r="P70" s="48">
        <v>1161.2</v>
      </c>
      <c r="Q70" s="48">
        <f t="shared" si="19"/>
        <v>14446.8</v>
      </c>
      <c r="R70" s="46"/>
      <c r="S70" s="30"/>
      <c r="T70" s="49">
        <v>279</v>
      </c>
      <c r="U70" s="49">
        <v>2667</v>
      </c>
      <c r="V70" s="50">
        <v>388.6</v>
      </c>
      <c r="W70" s="50">
        <f t="shared" si="20"/>
        <v>2278.4</v>
      </c>
      <c r="X70" s="50">
        <v>2908</v>
      </c>
      <c r="Y70" s="50">
        <v>388.6</v>
      </c>
      <c r="Z70" s="50">
        <f t="shared" si="21"/>
        <v>2519.4</v>
      </c>
      <c r="AJ70" s="18"/>
      <c r="AK70" s="18"/>
      <c r="AL70" s="18"/>
      <c r="AM70" s="18"/>
      <c r="AW70" s="8"/>
      <c r="AX70" s="8"/>
      <c r="AY70" s="9"/>
      <c r="AZ70" s="9"/>
      <c r="BA70" s="9"/>
      <c r="BB70" s="9"/>
      <c r="BC70" s="8"/>
      <c r="BD70" s="8"/>
    </row>
    <row r="71" spans="1:76" x14ac:dyDescent="0.25">
      <c r="A71" s="30"/>
      <c r="B71" s="44">
        <v>2468</v>
      </c>
      <c r="C71" s="44">
        <v>3313</v>
      </c>
      <c r="D71" s="45">
        <v>2197.3333333333335</v>
      </c>
      <c r="E71" s="45">
        <f t="shared" si="22"/>
        <v>1115.6666666666665</v>
      </c>
      <c r="F71" s="44">
        <v>12422</v>
      </c>
      <c r="G71" s="45">
        <v>2197.3333333333335</v>
      </c>
      <c r="H71" s="45">
        <f t="shared" si="23"/>
        <v>10224.666666666666</v>
      </c>
      <c r="I71" s="46"/>
      <c r="J71" s="30"/>
      <c r="K71" s="47">
        <v>1135</v>
      </c>
      <c r="L71" s="47">
        <v>3025</v>
      </c>
      <c r="M71" s="48">
        <v>1161.2</v>
      </c>
      <c r="N71" s="48">
        <f t="shared" si="18"/>
        <v>1863.8</v>
      </c>
      <c r="O71" s="48">
        <v>16344</v>
      </c>
      <c r="P71" s="48">
        <v>1161.2</v>
      </c>
      <c r="Q71" s="48">
        <f t="shared" si="19"/>
        <v>15182.8</v>
      </c>
      <c r="R71" s="46"/>
      <c r="S71" s="30"/>
      <c r="T71" s="49">
        <v>339</v>
      </c>
      <c r="U71" s="49">
        <v>2605</v>
      </c>
      <c r="V71" s="50">
        <v>388.6</v>
      </c>
      <c r="W71" s="50">
        <f t="shared" si="20"/>
        <v>2216.4</v>
      </c>
      <c r="X71" s="50">
        <v>1846</v>
      </c>
      <c r="Y71" s="50">
        <v>388.6</v>
      </c>
      <c r="Z71" s="50">
        <f t="shared" si="21"/>
        <v>1457.4</v>
      </c>
      <c r="AW71" s="8"/>
      <c r="AX71" s="8"/>
      <c r="AY71" s="9"/>
      <c r="AZ71" s="9"/>
      <c r="BA71" s="9"/>
      <c r="BB71" s="9"/>
      <c r="BC71" s="8"/>
      <c r="BD71" s="8"/>
      <c r="BP71" s="7"/>
      <c r="BQ71" s="7"/>
      <c r="BR71" s="7"/>
      <c r="BS71" s="7"/>
      <c r="BT71" s="7"/>
      <c r="BU71" s="7"/>
      <c r="BV71" s="7"/>
      <c r="BW71" s="7"/>
      <c r="BX71" s="7"/>
    </row>
    <row r="72" spans="1:76" x14ac:dyDescent="0.25">
      <c r="A72" s="30"/>
      <c r="B72" s="44">
        <v>2340</v>
      </c>
      <c r="C72" s="44">
        <v>4895</v>
      </c>
      <c r="D72" s="45">
        <v>2197.3333333333335</v>
      </c>
      <c r="E72" s="45">
        <f t="shared" si="22"/>
        <v>2697.6666666666665</v>
      </c>
      <c r="F72" s="44">
        <v>14969</v>
      </c>
      <c r="G72" s="45">
        <v>2197.3333333333335</v>
      </c>
      <c r="H72" s="45">
        <f t="shared" si="23"/>
        <v>12771.666666666666</v>
      </c>
      <c r="I72" s="46"/>
      <c r="J72" s="30"/>
      <c r="K72" s="47">
        <v>1248</v>
      </c>
      <c r="L72" s="47">
        <v>3595</v>
      </c>
      <c r="M72" s="48">
        <v>1161.2</v>
      </c>
      <c r="N72" s="48">
        <f t="shared" si="18"/>
        <v>2433.8000000000002</v>
      </c>
      <c r="O72" s="48">
        <v>9998</v>
      </c>
      <c r="P72" s="48">
        <v>1161.2</v>
      </c>
      <c r="Q72" s="48">
        <f t="shared" si="19"/>
        <v>8836.7999999999993</v>
      </c>
      <c r="R72" s="46"/>
      <c r="S72" s="30"/>
      <c r="T72" s="49">
        <v>375</v>
      </c>
      <c r="U72" s="49">
        <v>2408</v>
      </c>
      <c r="V72" s="50">
        <v>388.6</v>
      </c>
      <c r="W72" s="50">
        <f t="shared" si="20"/>
        <v>2019.4</v>
      </c>
      <c r="X72" s="50">
        <v>2268</v>
      </c>
      <c r="Y72" s="50">
        <v>388.6</v>
      </c>
      <c r="Z72" s="50">
        <f t="shared" si="21"/>
        <v>1879.4</v>
      </c>
      <c r="AW72" s="8"/>
      <c r="AX72" s="8"/>
      <c r="AY72" s="9"/>
      <c r="AZ72" s="9"/>
      <c r="BA72" s="9"/>
      <c r="BB72" s="9"/>
      <c r="BC72" s="8"/>
      <c r="BD72" s="8"/>
    </row>
    <row r="73" spans="1:76" x14ac:dyDescent="0.25">
      <c r="A73" s="30"/>
      <c r="B73" s="44">
        <v>2331</v>
      </c>
      <c r="C73" s="44">
        <v>4060</v>
      </c>
      <c r="D73" s="45">
        <v>2197.3333333333335</v>
      </c>
      <c r="E73" s="45">
        <f t="shared" si="22"/>
        <v>1862.6666666666665</v>
      </c>
      <c r="F73" s="44">
        <v>16233</v>
      </c>
      <c r="G73" s="45">
        <v>2197.3333333333335</v>
      </c>
      <c r="H73" s="45">
        <f t="shared" si="23"/>
        <v>14035.666666666666</v>
      </c>
      <c r="I73" s="46"/>
      <c r="J73" s="30"/>
      <c r="K73" s="47">
        <v>1253</v>
      </c>
      <c r="L73" s="47">
        <v>3638</v>
      </c>
      <c r="M73" s="48">
        <v>1161.2</v>
      </c>
      <c r="N73" s="48">
        <f t="shared" si="18"/>
        <v>2476.8000000000002</v>
      </c>
      <c r="O73" s="48">
        <v>13179</v>
      </c>
      <c r="P73" s="48">
        <v>1161.2</v>
      </c>
      <c r="Q73" s="48">
        <f t="shared" si="19"/>
        <v>12017.8</v>
      </c>
      <c r="R73" s="46"/>
      <c r="S73" s="30"/>
      <c r="T73" s="49">
        <v>506</v>
      </c>
      <c r="U73" s="49">
        <v>2148</v>
      </c>
      <c r="V73" s="50">
        <v>388.6</v>
      </c>
      <c r="W73" s="50">
        <f t="shared" si="20"/>
        <v>1759.4</v>
      </c>
      <c r="X73" s="50">
        <v>1999</v>
      </c>
      <c r="Y73" s="50">
        <v>388.6</v>
      </c>
      <c r="Z73" s="50">
        <f t="shared" si="21"/>
        <v>1610.4</v>
      </c>
      <c r="AW73" s="8"/>
      <c r="AX73" s="8"/>
      <c r="AY73" s="9"/>
      <c r="AZ73" s="9"/>
      <c r="BA73" s="9"/>
      <c r="BB73" s="9"/>
      <c r="BC73" s="8"/>
      <c r="BD73" s="8"/>
    </row>
    <row r="74" spans="1:76" x14ac:dyDescent="0.25">
      <c r="A74" s="30"/>
      <c r="B74" s="44">
        <v>2071</v>
      </c>
      <c r="C74" s="44">
        <v>4398</v>
      </c>
      <c r="D74" s="45">
        <v>2197.3333333333335</v>
      </c>
      <c r="E74" s="45">
        <f t="shared" si="22"/>
        <v>2200.6666666666665</v>
      </c>
      <c r="F74" s="44">
        <v>15787</v>
      </c>
      <c r="G74" s="45">
        <v>2197.3333333333335</v>
      </c>
      <c r="H74" s="45">
        <f t="shared" si="23"/>
        <v>13589.666666666666</v>
      </c>
      <c r="I74" s="46"/>
      <c r="J74" s="30"/>
      <c r="K74" s="47">
        <v>1191</v>
      </c>
      <c r="L74" s="47">
        <v>3164</v>
      </c>
      <c r="M74" s="48">
        <v>1161.2</v>
      </c>
      <c r="N74" s="48">
        <f t="shared" si="18"/>
        <v>2002.8</v>
      </c>
      <c r="O74" s="48">
        <v>11530</v>
      </c>
      <c r="P74" s="48">
        <v>1161.2</v>
      </c>
      <c r="Q74" s="48">
        <f t="shared" si="19"/>
        <v>10368.799999999999</v>
      </c>
      <c r="R74" s="46"/>
      <c r="S74" s="30"/>
      <c r="T74" s="49">
        <v>380</v>
      </c>
      <c r="U74" s="49">
        <v>2131</v>
      </c>
      <c r="V74" s="50">
        <v>388.6</v>
      </c>
      <c r="W74" s="50">
        <f t="shared" si="20"/>
        <v>1742.4</v>
      </c>
      <c r="X74" s="50">
        <v>1972</v>
      </c>
      <c r="Y74" s="50">
        <v>388.6</v>
      </c>
      <c r="Z74" s="50">
        <f t="shared" si="21"/>
        <v>1583.4</v>
      </c>
      <c r="AW74" s="8"/>
      <c r="AX74" s="8"/>
      <c r="AY74" s="9"/>
      <c r="AZ74" s="9"/>
      <c r="BA74" s="9"/>
      <c r="BB74" s="9"/>
      <c r="BC74" s="8"/>
      <c r="BD74" s="8"/>
    </row>
    <row r="75" spans="1:76" x14ac:dyDescent="0.25">
      <c r="A75" s="30"/>
      <c r="B75" s="44">
        <v>2095</v>
      </c>
      <c r="C75" s="44">
        <v>4807</v>
      </c>
      <c r="D75" s="45">
        <v>2197.3333333333335</v>
      </c>
      <c r="E75" s="45">
        <f t="shared" si="22"/>
        <v>2609.6666666666665</v>
      </c>
      <c r="F75" s="44">
        <v>14415</v>
      </c>
      <c r="G75" s="45">
        <v>2197.3333333333335</v>
      </c>
      <c r="H75" s="45">
        <f t="shared" si="23"/>
        <v>12217.666666666666</v>
      </c>
      <c r="I75" s="46"/>
      <c r="J75" s="30"/>
      <c r="K75" s="47">
        <v>1003</v>
      </c>
      <c r="L75" s="47">
        <v>3656</v>
      </c>
      <c r="M75" s="48">
        <v>1161.2</v>
      </c>
      <c r="N75" s="48">
        <f t="shared" si="18"/>
        <v>2494.8000000000002</v>
      </c>
      <c r="O75" s="48">
        <v>16722</v>
      </c>
      <c r="P75" s="48">
        <v>1161.2</v>
      </c>
      <c r="Q75" s="48">
        <f t="shared" si="19"/>
        <v>15560.8</v>
      </c>
      <c r="R75" s="46"/>
      <c r="S75" s="30"/>
      <c r="T75" s="49">
        <v>269</v>
      </c>
      <c r="U75" s="49">
        <v>1986</v>
      </c>
      <c r="V75" s="50">
        <v>388.6</v>
      </c>
      <c r="W75" s="50">
        <f t="shared" si="20"/>
        <v>1597.4</v>
      </c>
      <c r="X75" s="50">
        <v>2357</v>
      </c>
      <c r="Y75" s="50">
        <v>388.6</v>
      </c>
      <c r="Z75" s="50">
        <f t="shared" si="21"/>
        <v>1968.4</v>
      </c>
      <c r="AW75" s="8"/>
      <c r="AX75" s="9"/>
      <c r="AY75" s="8"/>
      <c r="AZ75" s="8"/>
      <c r="BA75" s="8"/>
      <c r="BB75" s="8"/>
      <c r="BC75" s="8"/>
      <c r="BD75" s="8"/>
    </row>
    <row r="76" spans="1:76" x14ac:dyDescent="0.25">
      <c r="A76" s="30"/>
      <c r="B76" s="51">
        <v>2028</v>
      </c>
      <c r="C76" s="51">
        <v>4513</v>
      </c>
      <c r="D76" s="52">
        <v>2197.3333333333335</v>
      </c>
      <c r="E76" s="52">
        <f t="shared" si="22"/>
        <v>2315.6666666666665</v>
      </c>
      <c r="F76" s="51">
        <v>15807</v>
      </c>
      <c r="G76" s="52">
        <v>2197.3333333333335</v>
      </c>
      <c r="H76" s="52">
        <f t="shared" si="23"/>
        <v>13609.666666666666</v>
      </c>
      <c r="I76" s="46"/>
      <c r="J76" s="30"/>
      <c r="K76" s="53">
        <v>1059</v>
      </c>
      <c r="L76" s="53">
        <v>3016</v>
      </c>
      <c r="M76" s="54">
        <v>1161.2</v>
      </c>
      <c r="N76" s="54">
        <f t="shared" si="18"/>
        <v>1854.8</v>
      </c>
      <c r="O76" s="54">
        <v>15129</v>
      </c>
      <c r="P76" s="54">
        <v>1161.2</v>
      </c>
      <c r="Q76" s="54">
        <f t="shared" si="19"/>
        <v>13967.8</v>
      </c>
      <c r="R76" s="46"/>
      <c r="S76" s="30"/>
      <c r="T76" s="55">
        <v>540</v>
      </c>
      <c r="U76" s="55">
        <v>2241</v>
      </c>
      <c r="V76" s="56">
        <v>388.6</v>
      </c>
      <c r="W76" s="56">
        <f t="shared" si="20"/>
        <v>1852.4</v>
      </c>
      <c r="X76" s="56">
        <v>3114</v>
      </c>
      <c r="Y76" s="56">
        <v>388.6</v>
      </c>
      <c r="Z76" s="56">
        <f t="shared" si="21"/>
        <v>2725.4</v>
      </c>
      <c r="AW76" s="8"/>
      <c r="AX76" s="9"/>
      <c r="AY76" s="8"/>
      <c r="AZ76" s="8"/>
      <c r="BA76" s="8"/>
      <c r="BB76" s="8"/>
      <c r="BC76" s="8"/>
      <c r="BD76" s="8"/>
    </row>
    <row r="77" spans="1:76" s="18" customFormat="1" ht="18.75" x14ac:dyDescent="0.25">
      <c r="A77" s="57" t="s">
        <v>13</v>
      </c>
      <c r="B77" s="58">
        <f>AVERAGE(B62:B76)</f>
        <v>2197.3333333333335</v>
      </c>
      <c r="C77" s="59"/>
      <c r="D77" s="62"/>
      <c r="E77" s="59"/>
      <c r="F77" s="59"/>
      <c r="G77" s="62"/>
      <c r="H77" s="59"/>
      <c r="I77" s="72"/>
      <c r="J77" s="57" t="s">
        <v>13</v>
      </c>
      <c r="K77" s="58">
        <f>AVERAGE(K62:K76)</f>
        <v>1161.2</v>
      </c>
      <c r="L77" s="73"/>
      <c r="M77" s="73"/>
      <c r="N77" s="73"/>
      <c r="O77" s="73"/>
      <c r="P77" s="73"/>
      <c r="Q77" s="73"/>
      <c r="R77" s="74"/>
      <c r="S77" s="57" t="s">
        <v>13</v>
      </c>
      <c r="T77" s="58">
        <f>AVERAGE(T62:T76)</f>
        <v>388.6</v>
      </c>
      <c r="U77" s="73"/>
      <c r="V77" s="58"/>
      <c r="W77" s="58"/>
      <c r="X77" s="58"/>
      <c r="Y77" s="58"/>
      <c r="Z77" s="73"/>
      <c r="AJ77"/>
      <c r="AK77"/>
      <c r="AL77"/>
      <c r="AM77"/>
      <c r="AW77" s="98"/>
      <c r="AX77" s="9"/>
      <c r="AY77" s="8"/>
      <c r="AZ77" s="8"/>
      <c r="BA77" s="8"/>
      <c r="BB77" s="8"/>
      <c r="BC77" s="8"/>
      <c r="BD77" s="8"/>
    </row>
    <row r="78" spans="1:76" ht="18.75" x14ac:dyDescent="0.25">
      <c r="A78" s="30"/>
      <c r="B78" s="24" t="s">
        <v>11</v>
      </c>
      <c r="C78" s="25"/>
      <c r="D78" s="25"/>
      <c r="E78" s="25"/>
      <c r="F78" s="25"/>
      <c r="G78" s="25"/>
      <c r="H78" s="26"/>
      <c r="I78" s="46"/>
      <c r="J78" s="30"/>
      <c r="K78" s="27" t="s">
        <v>11</v>
      </c>
      <c r="L78" s="28"/>
      <c r="M78" s="28"/>
      <c r="N78" s="28"/>
      <c r="O78" s="28"/>
      <c r="P78" s="28"/>
      <c r="Q78" s="29"/>
      <c r="R78" s="46"/>
      <c r="S78" s="30"/>
      <c r="T78" s="21" t="s">
        <v>11</v>
      </c>
      <c r="U78" s="22"/>
      <c r="V78" s="22"/>
      <c r="W78" s="22"/>
      <c r="X78" s="22"/>
      <c r="Y78" s="22"/>
      <c r="Z78" s="23"/>
      <c r="AW78" s="8"/>
      <c r="AX78" s="8"/>
      <c r="AY78" s="8"/>
      <c r="AZ78" s="8"/>
      <c r="BA78" s="8"/>
      <c r="BB78" s="8"/>
      <c r="BC78" s="8"/>
      <c r="BD78" s="8"/>
    </row>
    <row r="79" spans="1:76" x14ac:dyDescent="0.25">
      <c r="A79" s="30"/>
      <c r="B79" s="44">
        <v>2261</v>
      </c>
      <c r="C79" s="44">
        <v>4629</v>
      </c>
      <c r="D79" s="45">
        <v>2307.8666666666668</v>
      </c>
      <c r="E79" s="45">
        <f>C79-D79</f>
        <v>2321.1333333333332</v>
      </c>
      <c r="F79" s="44">
        <v>18913</v>
      </c>
      <c r="G79" s="45">
        <v>2307.8666666666668</v>
      </c>
      <c r="H79" s="45">
        <f>F79-G79</f>
        <v>16605.133333333331</v>
      </c>
      <c r="I79" s="46"/>
      <c r="J79" s="30"/>
      <c r="K79" s="47">
        <v>1520</v>
      </c>
      <c r="L79" s="47">
        <v>3417</v>
      </c>
      <c r="M79" s="47">
        <v>1433</v>
      </c>
      <c r="N79" s="48">
        <f t="shared" ref="N79:N93" si="24">L79-M79</f>
        <v>1984</v>
      </c>
      <c r="O79" s="47">
        <v>10922</v>
      </c>
      <c r="P79" s="47">
        <v>1433</v>
      </c>
      <c r="Q79" s="48">
        <f t="shared" ref="Q79:Q93" si="25">O79-P79</f>
        <v>9489</v>
      </c>
      <c r="R79" s="46"/>
      <c r="S79" s="30"/>
      <c r="T79" s="49">
        <v>215</v>
      </c>
      <c r="U79" s="49">
        <v>2264</v>
      </c>
      <c r="V79" s="50">
        <v>346.6</v>
      </c>
      <c r="W79" s="50">
        <f t="shared" ref="W79:W93" si="26">U79-V79</f>
        <v>1917.4</v>
      </c>
      <c r="X79" s="50">
        <v>3178</v>
      </c>
      <c r="Y79" s="50">
        <v>346.6</v>
      </c>
      <c r="Z79" s="50">
        <f t="shared" ref="Z79:Z93" si="27">X79-Y79</f>
        <v>2831.4</v>
      </c>
      <c r="AW79" s="8"/>
      <c r="AX79" s="8"/>
      <c r="AY79" s="8"/>
      <c r="AZ79" s="8"/>
      <c r="BA79" s="8"/>
      <c r="BB79" s="8"/>
      <c r="BC79" s="8"/>
      <c r="BD79" s="8"/>
    </row>
    <row r="80" spans="1:76" x14ac:dyDescent="0.25">
      <c r="A80" s="30"/>
      <c r="B80" s="44">
        <v>2481</v>
      </c>
      <c r="C80" s="44">
        <v>3676</v>
      </c>
      <c r="D80" s="45">
        <v>2307.8666666666668</v>
      </c>
      <c r="E80" s="45">
        <f t="shared" ref="E80:E93" si="28">C80-D80</f>
        <v>1368.1333333333332</v>
      </c>
      <c r="F80" s="44">
        <v>17339</v>
      </c>
      <c r="G80" s="45">
        <v>2307.8666666666668</v>
      </c>
      <c r="H80" s="45">
        <f t="shared" ref="H80:H93" si="29">F80-G80</f>
        <v>15031.133333333333</v>
      </c>
      <c r="I80" s="46"/>
      <c r="J80" s="30"/>
      <c r="K80" s="47">
        <v>1157</v>
      </c>
      <c r="L80" s="47">
        <v>3409</v>
      </c>
      <c r="M80" s="47">
        <v>1433</v>
      </c>
      <c r="N80" s="48">
        <f t="shared" si="24"/>
        <v>1976</v>
      </c>
      <c r="O80" s="47">
        <v>10872</v>
      </c>
      <c r="P80" s="47">
        <v>1433</v>
      </c>
      <c r="Q80" s="48">
        <f t="shared" si="25"/>
        <v>9439</v>
      </c>
      <c r="R80" s="46"/>
      <c r="S80" s="30"/>
      <c r="T80" s="49">
        <v>531</v>
      </c>
      <c r="U80" s="49">
        <v>2619</v>
      </c>
      <c r="V80" s="50">
        <v>346.6</v>
      </c>
      <c r="W80" s="50">
        <f t="shared" si="26"/>
        <v>2272.4</v>
      </c>
      <c r="X80" s="50">
        <v>2619</v>
      </c>
      <c r="Y80" s="50">
        <v>346.6</v>
      </c>
      <c r="Z80" s="50">
        <f t="shared" si="27"/>
        <v>2272.4</v>
      </c>
    </row>
    <row r="81" spans="1:39" x14ac:dyDescent="0.25">
      <c r="A81" s="30"/>
      <c r="B81" s="44">
        <v>2388</v>
      </c>
      <c r="C81" s="44">
        <v>4235</v>
      </c>
      <c r="D81" s="45">
        <v>2307.8666666666668</v>
      </c>
      <c r="E81" s="45">
        <f t="shared" si="28"/>
        <v>1927.1333333333332</v>
      </c>
      <c r="F81" s="44">
        <v>16641</v>
      </c>
      <c r="G81" s="45">
        <v>2307.8666666666668</v>
      </c>
      <c r="H81" s="45">
        <f t="shared" si="29"/>
        <v>14333.133333333333</v>
      </c>
      <c r="I81" s="46"/>
      <c r="J81" s="30"/>
      <c r="K81" s="47">
        <v>1361</v>
      </c>
      <c r="L81" s="47">
        <v>2838</v>
      </c>
      <c r="M81" s="47">
        <v>1433</v>
      </c>
      <c r="N81" s="48">
        <f t="shared" si="24"/>
        <v>1405</v>
      </c>
      <c r="O81" s="47">
        <v>18388</v>
      </c>
      <c r="P81" s="47">
        <v>1433</v>
      </c>
      <c r="Q81" s="48">
        <f t="shared" si="25"/>
        <v>16955</v>
      </c>
      <c r="R81" s="46"/>
      <c r="S81" s="30"/>
      <c r="T81" s="49">
        <v>349</v>
      </c>
      <c r="U81" s="49">
        <v>2422</v>
      </c>
      <c r="V81" s="50">
        <v>346.6</v>
      </c>
      <c r="W81" s="50">
        <f t="shared" si="26"/>
        <v>2075.4</v>
      </c>
      <c r="X81" s="50">
        <v>2592</v>
      </c>
      <c r="Y81" s="50">
        <v>346.6</v>
      </c>
      <c r="Z81" s="50">
        <f t="shared" si="27"/>
        <v>2245.4</v>
      </c>
    </row>
    <row r="82" spans="1:39" x14ac:dyDescent="0.25">
      <c r="A82" s="30"/>
      <c r="B82" s="44">
        <v>2173</v>
      </c>
      <c r="C82" s="44">
        <v>4596</v>
      </c>
      <c r="D82" s="45">
        <v>2307.8666666666668</v>
      </c>
      <c r="E82" s="45">
        <f t="shared" si="28"/>
        <v>2288.1333333333332</v>
      </c>
      <c r="F82" s="44">
        <v>14942</v>
      </c>
      <c r="G82" s="45">
        <v>2307.8666666666668</v>
      </c>
      <c r="H82" s="45">
        <f t="shared" si="29"/>
        <v>12634.133333333333</v>
      </c>
      <c r="I82" s="46"/>
      <c r="J82" s="30"/>
      <c r="K82" s="47">
        <v>1633</v>
      </c>
      <c r="L82" s="47">
        <v>3344</v>
      </c>
      <c r="M82" s="47">
        <v>1433</v>
      </c>
      <c r="N82" s="48">
        <f t="shared" si="24"/>
        <v>1911</v>
      </c>
      <c r="O82" s="47">
        <v>18598</v>
      </c>
      <c r="P82" s="47">
        <v>1433</v>
      </c>
      <c r="Q82" s="48">
        <f t="shared" si="25"/>
        <v>17165</v>
      </c>
      <c r="R82" s="46"/>
      <c r="S82" s="30"/>
      <c r="T82" s="49">
        <v>288</v>
      </c>
      <c r="U82" s="49">
        <v>1891</v>
      </c>
      <c r="V82" s="50">
        <v>346.6</v>
      </c>
      <c r="W82" s="50">
        <f t="shared" si="26"/>
        <v>1544.4</v>
      </c>
      <c r="X82" s="50">
        <v>2563</v>
      </c>
      <c r="Y82" s="50">
        <v>346.6</v>
      </c>
      <c r="Z82" s="50">
        <f t="shared" si="27"/>
        <v>2216.4</v>
      </c>
    </row>
    <row r="83" spans="1:39" x14ac:dyDescent="0.25">
      <c r="A83" s="30"/>
      <c r="B83" s="44">
        <v>2029</v>
      </c>
      <c r="C83" s="44">
        <v>4321</v>
      </c>
      <c r="D83" s="45">
        <v>2307.8666666666668</v>
      </c>
      <c r="E83" s="45">
        <f t="shared" si="28"/>
        <v>2013.1333333333332</v>
      </c>
      <c r="F83" s="44">
        <v>13757</v>
      </c>
      <c r="G83" s="45">
        <v>2307.8666666666668</v>
      </c>
      <c r="H83" s="45">
        <f t="shared" si="29"/>
        <v>11449.133333333333</v>
      </c>
      <c r="I83" s="46"/>
      <c r="J83" s="30"/>
      <c r="K83" s="47">
        <v>1755</v>
      </c>
      <c r="L83" s="47">
        <v>2980</v>
      </c>
      <c r="M83" s="47">
        <v>1433</v>
      </c>
      <c r="N83" s="48">
        <f t="shared" si="24"/>
        <v>1547</v>
      </c>
      <c r="O83" s="47">
        <v>12309</v>
      </c>
      <c r="P83" s="47">
        <v>1433</v>
      </c>
      <c r="Q83" s="48">
        <f t="shared" si="25"/>
        <v>10876</v>
      </c>
      <c r="R83" s="46"/>
      <c r="S83" s="30"/>
      <c r="T83" s="49">
        <v>291</v>
      </c>
      <c r="U83" s="49">
        <v>1820</v>
      </c>
      <c r="V83" s="50">
        <v>346.6</v>
      </c>
      <c r="W83" s="50">
        <f t="shared" si="26"/>
        <v>1473.4</v>
      </c>
      <c r="X83" s="50">
        <v>2075</v>
      </c>
      <c r="Y83" s="50">
        <v>346.6</v>
      </c>
      <c r="Z83" s="50">
        <f t="shared" si="27"/>
        <v>1728.4</v>
      </c>
    </row>
    <row r="84" spans="1:39" x14ac:dyDescent="0.25">
      <c r="A84" s="30"/>
      <c r="B84" s="44">
        <v>2187</v>
      </c>
      <c r="C84" s="44">
        <v>4319</v>
      </c>
      <c r="D84" s="45">
        <v>2307.8666666666668</v>
      </c>
      <c r="E84" s="45">
        <f t="shared" si="28"/>
        <v>2011.1333333333332</v>
      </c>
      <c r="F84" s="44">
        <v>15224</v>
      </c>
      <c r="G84" s="45">
        <v>2307.8666666666668</v>
      </c>
      <c r="H84" s="45">
        <f t="shared" si="29"/>
        <v>12916.133333333333</v>
      </c>
      <c r="I84" s="46"/>
      <c r="J84" s="30"/>
      <c r="K84" s="47">
        <v>1872</v>
      </c>
      <c r="L84" s="47">
        <v>3282</v>
      </c>
      <c r="M84" s="47">
        <v>1433</v>
      </c>
      <c r="N84" s="48">
        <f t="shared" si="24"/>
        <v>1849</v>
      </c>
      <c r="O84" s="47">
        <v>17801</v>
      </c>
      <c r="P84" s="47">
        <v>1433</v>
      </c>
      <c r="Q84" s="48">
        <f t="shared" si="25"/>
        <v>16368</v>
      </c>
      <c r="R84" s="46"/>
      <c r="S84" s="30"/>
      <c r="T84" s="49">
        <v>325</v>
      </c>
      <c r="U84" s="49">
        <v>2001</v>
      </c>
      <c r="V84" s="50">
        <v>346.6</v>
      </c>
      <c r="W84" s="50">
        <f t="shared" si="26"/>
        <v>1654.4</v>
      </c>
      <c r="X84" s="50">
        <v>1637</v>
      </c>
      <c r="Y84" s="50">
        <v>346.6</v>
      </c>
      <c r="Z84" s="50">
        <f t="shared" si="27"/>
        <v>1290.4000000000001</v>
      </c>
    </row>
    <row r="85" spans="1:39" x14ac:dyDescent="0.25">
      <c r="A85" s="30"/>
      <c r="B85" s="44">
        <v>2480</v>
      </c>
      <c r="C85" s="44">
        <v>4393</v>
      </c>
      <c r="D85" s="45">
        <v>2307.8666666666668</v>
      </c>
      <c r="E85" s="45">
        <f t="shared" si="28"/>
        <v>2085.1333333333332</v>
      </c>
      <c r="F85" s="44">
        <v>16226</v>
      </c>
      <c r="G85" s="45">
        <v>2307.8666666666668</v>
      </c>
      <c r="H85" s="45">
        <f t="shared" si="29"/>
        <v>13918.133333333333</v>
      </c>
      <c r="I85" s="46"/>
      <c r="J85" s="30"/>
      <c r="K85" s="47">
        <v>1540</v>
      </c>
      <c r="L85" s="47">
        <v>3035</v>
      </c>
      <c r="M85" s="47">
        <v>1433</v>
      </c>
      <c r="N85" s="48">
        <f t="shared" si="24"/>
        <v>1602</v>
      </c>
      <c r="O85" s="47">
        <v>13837</v>
      </c>
      <c r="P85" s="47">
        <v>1433</v>
      </c>
      <c r="Q85" s="48">
        <f t="shared" si="25"/>
        <v>12404</v>
      </c>
      <c r="R85" s="46"/>
      <c r="S85" s="30"/>
      <c r="T85" s="49">
        <v>359</v>
      </c>
      <c r="U85" s="49">
        <v>2086</v>
      </c>
      <c r="V85" s="50">
        <v>346.6</v>
      </c>
      <c r="W85" s="50">
        <f t="shared" si="26"/>
        <v>1739.4</v>
      </c>
      <c r="X85" s="50">
        <v>2028</v>
      </c>
      <c r="Y85" s="50">
        <v>346.6</v>
      </c>
      <c r="Z85" s="50">
        <f t="shared" si="27"/>
        <v>1681.4</v>
      </c>
    </row>
    <row r="86" spans="1:39" x14ac:dyDescent="0.25">
      <c r="A86" s="30"/>
      <c r="B86" s="44">
        <v>2122</v>
      </c>
      <c r="C86" s="44">
        <v>4498</v>
      </c>
      <c r="D86" s="45">
        <v>2307.8666666666668</v>
      </c>
      <c r="E86" s="45">
        <f t="shared" si="28"/>
        <v>2190.1333333333332</v>
      </c>
      <c r="F86" s="44">
        <v>13433</v>
      </c>
      <c r="G86" s="45">
        <v>2307.8666666666668</v>
      </c>
      <c r="H86" s="45">
        <f t="shared" si="29"/>
        <v>11125.133333333333</v>
      </c>
      <c r="I86" s="46"/>
      <c r="J86" s="30"/>
      <c r="K86" s="47">
        <v>1145</v>
      </c>
      <c r="L86" s="47">
        <v>3082</v>
      </c>
      <c r="M86" s="47">
        <v>1433</v>
      </c>
      <c r="N86" s="48">
        <f t="shared" si="24"/>
        <v>1649</v>
      </c>
      <c r="O86" s="47">
        <v>21564</v>
      </c>
      <c r="P86" s="47">
        <v>1433</v>
      </c>
      <c r="Q86" s="48">
        <f t="shared" si="25"/>
        <v>20131</v>
      </c>
      <c r="R86" s="46"/>
      <c r="S86" s="30"/>
      <c r="T86" s="49">
        <v>433</v>
      </c>
      <c r="U86" s="49">
        <v>2243</v>
      </c>
      <c r="V86" s="50">
        <v>346.6</v>
      </c>
      <c r="W86" s="50">
        <f t="shared" si="26"/>
        <v>1896.4</v>
      </c>
      <c r="X86" s="50">
        <v>3589</v>
      </c>
      <c r="Y86" s="50">
        <v>346.6</v>
      </c>
      <c r="Z86" s="50">
        <f t="shared" si="27"/>
        <v>3242.4</v>
      </c>
    </row>
    <row r="87" spans="1:39" x14ac:dyDescent="0.25">
      <c r="A87" s="30"/>
      <c r="B87" s="44">
        <v>2543</v>
      </c>
      <c r="C87" s="44">
        <v>4012</v>
      </c>
      <c r="D87" s="45">
        <v>2307.8666666666668</v>
      </c>
      <c r="E87" s="45">
        <f t="shared" si="28"/>
        <v>1704.1333333333332</v>
      </c>
      <c r="F87" s="44">
        <v>14401</v>
      </c>
      <c r="G87" s="45">
        <v>2307.8666666666668</v>
      </c>
      <c r="H87" s="45">
        <f t="shared" si="29"/>
        <v>12093.133333333333</v>
      </c>
      <c r="I87" s="46"/>
      <c r="J87" s="30"/>
      <c r="K87" s="47">
        <v>1293</v>
      </c>
      <c r="L87" s="47">
        <v>3206</v>
      </c>
      <c r="M87" s="47">
        <v>1433</v>
      </c>
      <c r="N87" s="48">
        <f t="shared" si="24"/>
        <v>1773</v>
      </c>
      <c r="O87" s="47">
        <v>10648</v>
      </c>
      <c r="P87" s="47">
        <v>1433</v>
      </c>
      <c r="Q87" s="48">
        <f t="shared" si="25"/>
        <v>9215</v>
      </c>
      <c r="R87" s="46"/>
      <c r="S87" s="30"/>
      <c r="T87" s="49">
        <v>350</v>
      </c>
      <c r="U87" s="49">
        <v>2143</v>
      </c>
      <c r="V87" s="50">
        <v>346.6</v>
      </c>
      <c r="W87" s="50">
        <f t="shared" si="26"/>
        <v>1796.4</v>
      </c>
      <c r="X87" s="50">
        <v>2242</v>
      </c>
      <c r="Y87" s="50">
        <v>346.6</v>
      </c>
      <c r="Z87" s="50">
        <f t="shared" si="27"/>
        <v>1895.4</v>
      </c>
      <c r="AJ87" s="18"/>
      <c r="AK87" s="18"/>
      <c r="AL87" s="18"/>
      <c r="AM87" s="18"/>
    </row>
    <row r="88" spans="1:39" x14ac:dyDescent="0.25">
      <c r="A88" s="30"/>
      <c r="B88" s="44">
        <v>2640</v>
      </c>
      <c r="C88" s="44">
        <v>3881</v>
      </c>
      <c r="D88" s="45">
        <v>2307.8666666666668</v>
      </c>
      <c r="E88" s="45">
        <f t="shared" si="28"/>
        <v>1573.1333333333332</v>
      </c>
      <c r="F88" s="44">
        <v>14180</v>
      </c>
      <c r="G88" s="45">
        <v>2307.8666666666668</v>
      </c>
      <c r="H88" s="45">
        <f t="shared" si="29"/>
        <v>11872.133333333333</v>
      </c>
      <c r="I88" s="46"/>
      <c r="J88" s="30"/>
      <c r="K88" s="47">
        <v>1370</v>
      </c>
      <c r="L88" s="47">
        <v>3043</v>
      </c>
      <c r="M88" s="47">
        <v>1433</v>
      </c>
      <c r="N88" s="48">
        <f t="shared" si="24"/>
        <v>1610</v>
      </c>
      <c r="O88" s="47">
        <v>13177</v>
      </c>
      <c r="P88" s="47">
        <v>1433</v>
      </c>
      <c r="Q88" s="48">
        <f t="shared" si="25"/>
        <v>11744</v>
      </c>
      <c r="R88" s="46"/>
      <c r="S88" s="30"/>
      <c r="T88" s="49">
        <v>461</v>
      </c>
      <c r="U88" s="49">
        <v>1894</v>
      </c>
      <c r="V88" s="50">
        <v>346.6</v>
      </c>
      <c r="W88" s="50">
        <f t="shared" si="26"/>
        <v>1547.4</v>
      </c>
      <c r="X88" s="50">
        <v>2417</v>
      </c>
      <c r="Y88" s="50">
        <v>346.6</v>
      </c>
      <c r="Z88" s="50">
        <f t="shared" si="27"/>
        <v>2070.4</v>
      </c>
    </row>
    <row r="89" spans="1:39" x14ac:dyDescent="0.25">
      <c r="A89" s="30"/>
      <c r="B89" s="44">
        <v>2169</v>
      </c>
      <c r="C89" s="44">
        <v>4061</v>
      </c>
      <c r="D89" s="45">
        <v>2307.8666666666668</v>
      </c>
      <c r="E89" s="45">
        <f t="shared" si="28"/>
        <v>1753.1333333333332</v>
      </c>
      <c r="F89" s="44">
        <v>13620</v>
      </c>
      <c r="G89" s="45">
        <v>2307.8666666666668</v>
      </c>
      <c r="H89" s="45">
        <f t="shared" si="29"/>
        <v>11312.133333333333</v>
      </c>
      <c r="I89" s="46"/>
      <c r="J89" s="30"/>
      <c r="K89" s="47">
        <v>1515</v>
      </c>
      <c r="L89" s="47">
        <v>3071</v>
      </c>
      <c r="M89" s="47">
        <v>1433</v>
      </c>
      <c r="N89" s="48">
        <f t="shared" si="24"/>
        <v>1638</v>
      </c>
      <c r="O89" s="47">
        <v>15240</v>
      </c>
      <c r="P89" s="47">
        <v>1433</v>
      </c>
      <c r="Q89" s="48">
        <f t="shared" si="25"/>
        <v>13807</v>
      </c>
      <c r="R89" s="46"/>
      <c r="S89" s="30"/>
      <c r="T89" s="49">
        <v>371</v>
      </c>
      <c r="U89" s="49">
        <v>1892</v>
      </c>
      <c r="V89" s="50">
        <v>346.6</v>
      </c>
      <c r="W89" s="50">
        <f t="shared" si="26"/>
        <v>1545.4</v>
      </c>
      <c r="X89" s="50">
        <v>2046</v>
      </c>
      <c r="Y89" s="50">
        <v>346.6</v>
      </c>
      <c r="Z89" s="50">
        <f t="shared" si="27"/>
        <v>1699.4</v>
      </c>
    </row>
    <row r="90" spans="1:39" x14ac:dyDescent="0.25">
      <c r="A90" s="30"/>
      <c r="B90" s="44">
        <v>2243</v>
      </c>
      <c r="C90" s="44">
        <v>3716</v>
      </c>
      <c r="D90" s="45">
        <v>2307.8666666666668</v>
      </c>
      <c r="E90" s="45">
        <f t="shared" si="28"/>
        <v>1408.1333333333332</v>
      </c>
      <c r="F90" s="44">
        <v>14041</v>
      </c>
      <c r="G90" s="45">
        <v>2307.8666666666668</v>
      </c>
      <c r="H90" s="45">
        <f t="shared" si="29"/>
        <v>11733.133333333333</v>
      </c>
      <c r="I90" s="46"/>
      <c r="J90" s="30"/>
      <c r="K90" s="47">
        <v>1239</v>
      </c>
      <c r="L90" s="47">
        <v>3116</v>
      </c>
      <c r="M90" s="47">
        <v>1433</v>
      </c>
      <c r="N90" s="48">
        <f t="shared" si="24"/>
        <v>1683</v>
      </c>
      <c r="O90" s="47">
        <v>11153</v>
      </c>
      <c r="P90" s="47">
        <v>1433</v>
      </c>
      <c r="Q90" s="48">
        <f t="shared" si="25"/>
        <v>9720</v>
      </c>
      <c r="R90" s="46"/>
      <c r="S90" s="30"/>
      <c r="T90" s="49">
        <v>256</v>
      </c>
      <c r="U90" s="49">
        <v>2662</v>
      </c>
      <c r="V90" s="50">
        <v>346.6</v>
      </c>
      <c r="W90" s="50">
        <f t="shared" si="26"/>
        <v>2315.4</v>
      </c>
      <c r="X90" s="50">
        <v>2159</v>
      </c>
      <c r="Y90" s="50">
        <v>346.6</v>
      </c>
      <c r="Z90" s="50">
        <f t="shared" si="27"/>
        <v>1812.4</v>
      </c>
    </row>
    <row r="91" spans="1:39" x14ac:dyDescent="0.25">
      <c r="A91" s="30"/>
      <c r="B91" s="44">
        <v>2531</v>
      </c>
      <c r="C91" s="44">
        <v>3766</v>
      </c>
      <c r="D91" s="45">
        <v>2307.8666666666668</v>
      </c>
      <c r="E91" s="45">
        <f t="shared" si="28"/>
        <v>1458.1333333333332</v>
      </c>
      <c r="F91" s="44">
        <v>19117</v>
      </c>
      <c r="G91" s="45">
        <v>2307.8666666666668</v>
      </c>
      <c r="H91" s="45">
        <f t="shared" si="29"/>
        <v>16809.133333333331</v>
      </c>
      <c r="I91" s="46"/>
      <c r="J91" s="30"/>
      <c r="K91" s="47">
        <v>1583</v>
      </c>
      <c r="L91" s="47">
        <v>3454</v>
      </c>
      <c r="M91" s="47">
        <v>1433</v>
      </c>
      <c r="N91" s="48">
        <f t="shared" si="24"/>
        <v>2021</v>
      </c>
      <c r="O91" s="47">
        <v>13047</v>
      </c>
      <c r="P91" s="47">
        <v>1433</v>
      </c>
      <c r="Q91" s="48">
        <f t="shared" si="25"/>
        <v>11614</v>
      </c>
      <c r="R91" s="46"/>
      <c r="S91" s="30"/>
      <c r="T91" s="49">
        <v>271</v>
      </c>
      <c r="U91" s="49">
        <v>2688</v>
      </c>
      <c r="V91" s="50">
        <v>346.6</v>
      </c>
      <c r="W91" s="50">
        <f t="shared" si="26"/>
        <v>2341.4</v>
      </c>
      <c r="X91" s="50">
        <v>1863</v>
      </c>
      <c r="Y91" s="50">
        <v>346.6</v>
      </c>
      <c r="Z91" s="50">
        <f t="shared" si="27"/>
        <v>1516.4</v>
      </c>
    </row>
    <row r="92" spans="1:39" x14ac:dyDescent="0.25">
      <c r="A92" s="30"/>
      <c r="B92" s="44">
        <v>2320</v>
      </c>
      <c r="C92" s="44">
        <v>4044</v>
      </c>
      <c r="D92" s="45">
        <v>2307.8666666666668</v>
      </c>
      <c r="E92" s="45">
        <f t="shared" si="28"/>
        <v>1736.1333333333332</v>
      </c>
      <c r="F92" s="44">
        <v>16097</v>
      </c>
      <c r="G92" s="45">
        <v>2307.8666666666668</v>
      </c>
      <c r="H92" s="45">
        <f t="shared" si="29"/>
        <v>13789.133333333333</v>
      </c>
      <c r="I92" s="46"/>
      <c r="J92" s="30"/>
      <c r="K92" s="47">
        <v>1487</v>
      </c>
      <c r="L92" s="47">
        <v>3178</v>
      </c>
      <c r="M92" s="47">
        <v>1433</v>
      </c>
      <c r="N92" s="48">
        <f t="shared" si="24"/>
        <v>1745</v>
      </c>
      <c r="O92" s="47">
        <v>21980</v>
      </c>
      <c r="P92" s="47">
        <v>1433</v>
      </c>
      <c r="Q92" s="48">
        <f t="shared" si="25"/>
        <v>20547</v>
      </c>
      <c r="R92" s="46"/>
      <c r="S92" s="30"/>
      <c r="T92" s="49">
        <v>331</v>
      </c>
      <c r="U92" s="49">
        <v>2066</v>
      </c>
      <c r="V92" s="50">
        <v>346.6</v>
      </c>
      <c r="W92" s="50">
        <f t="shared" si="26"/>
        <v>1719.4</v>
      </c>
      <c r="X92" s="50">
        <v>2601</v>
      </c>
      <c r="Y92" s="50">
        <v>346.6</v>
      </c>
      <c r="Z92" s="50">
        <f t="shared" si="27"/>
        <v>2254.4</v>
      </c>
    </row>
    <row r="93" spans="1:39" x14ac:dyDescent="0.25">
      <c r="A93" s="30"/>
      <c r="B93" s="51">
        <v>2051</v>
      </c>
      <c r="C93" s="51">
        <v>4047</v>
      </c>
      <c r="D93" s="52">
        <v>2307.8666666666668</v>
      </c>
      <c r="E93" s="52">
        <f t="shared" si="28"/>
        <v>1739.1333333333332</v>
      </c>
      <c r="F93" s="51">
        <v>17003</v>
      </c>
      <c r="G93" s="52">
        <v>2307.8666666666668</v>
      </c>
      <c r="H93" s="52">
        <f t="shared" si="29"/>
        <v>14695.133333333333</v>
      </c>
      <c r="I93" s="46"/>
      <c r="J93" s="30"/>
      <c r="K93" s="53">
        <v>1025</v>
      </c>
      <c r="L93" s="53">
        <v>2968</v>
      </c>
      <c r="M93" s="53">
        <v>1433</v>
      </c>
      <c r="N93" s="54">
        <f t="shared" si="24"/>
        <v>1535</v>
      </c>
      <c r="O93" s="53">
        <v>11773</v>
      </c>
      <c r="P93" s="53">
        <v>1433</v>
      </c>
      <c r="Q93" s="54">
        <f t="shared" si="25"/>
        <v>10340</v>
      </c>
      <c r="R93" s="46"/>
      <c r="S93" s="30"/>
      <c r="T93" s="55">
        <v>368</v>
      </c>
      <c r="U93" s="55">
        <v>2280</v>
      </c>
      <c r="V93" s="56">
        <v>346.6</v>
      </c>
      <c r="W93" s="56">
        <f t="shared" si="26"/>
        <v>1933.4</v>
      </c>
      <c r="X93" s="56">
        <v>2040</v>
      </c>
      <c r="Y93" s="56">
        <v>346.6</v>
      </c>
      <c r="Z93" s="56">
        <f t="shared" si="27"/>
        <v>1693.4</v>
      </c>
    </row>
    <row r="94" spans="1:39" s="18" customFormat="1" ht="18.75" x14ac:dyDescent="0.25">
      <c r="A94" s="57" t="s">
        <v>13</v>
      </c>
      <c r="B94" s="58">
        <f>AVERAGE(B79:B93)</f>
        <v>2307.8666666666668</v>
      </c>
      <c r="C94" s="59"/>
      <c r="D94" s="62"/>
      <c r="E94" s="59"/>
      <c r="F94" s="59"/>
      <c r="G94" s="62"/>
      <c r="H94" s="59"/>
      <c r="I94" s="72"/>
      <c r="J94" s="57" t="s">
        <v>13</v>
      </c>
      <c r="K94" s="58">
        <f>AVERAGE(K79:K93)</f>
        <v>1433</v>
      </c>
      <c r="L94" s="73"/>
      <c r="M94" s="73"/>
      <c r="N94" s="73"/>
      <c r="O94" s="73"/>
      <c r="P94" s="73"/>
      <c r="Q94" s="73"/>
      <c r="R94" s="74"/>
      <c r="S94" s="57" t="s">
        <v>13</v>
      </c>
      <c r="T94" s="58">
        <f>AVERAGE(T79:T93)</f>
        <v>346.6</v>
      </c>
      <c r="U94" s="73"/>
      <c r="V94" s="58"/>
      <c r="W94" s="58"/>
      <c r="X94" s="58"/>
      <c r="Y94" s="58"/>
      <c r="Z94" s="73"/>
      <c r="AJ94"/>
      <c r="AK94"/>
      <c r="AL94"/>
      <c r="AM94"/>
    </row>
    <row r="95" spans="1:39" ht="18.75" x14ac:dyDescent="0.25">
      <c r="A95" s="30"/>
      <c r="B95" s="24" t="s">
        <v>12</v>
      </c>
      <c r="C95" s="25"/>
      <c r="D95" s="25"/>
      <c r="E95" s="25"/>
      <c r="F95" s="25"/>
      <c r="G95" s="25"/>
      <c r="H95" s="26"/>
      <c r="I95" s="46"/>
      <c r="J95" s="30"/>
      <c r="K95" s="27" t="s">
        <v>12</v>
      </c>
      <c r="L95" s="28"/>
      <c r="M95" s="28"/>
      <c r="N95" s="28"/>
      <c r="O95" s="28"/>
      <c r="P95" s="28"/>
      <c r="Q95" s="29"/>
      <c r="R95" s="46"/>
      <c r="S95" s="30"/>
      <c r="T95" s="21" t="s">
        <v>12</v>
      </c>
      <c r="U95" s="22"/>
      <c r="V95" s="22"/>
      <c r="W95" s="22"/>
      <c r="X95" s="22"/>
      <c r="Y95" s="22"/>
      <c r="Z95" s="23"/>
    </row>
    <row r="96" spans="1:39" x14ac:dyDescent="0.25">
      <c r="A96" s="30"/>
      <c r="B96" s="44">
        <v>2998</v>
      </c>
      <c r="C96" s="44">
        <v>6691</v>
      </c>
      <c r="D96" s="45">
        <v>2988.2666666666669</v>
      </c>
      <c r="E96" s="45">
        <f>C96-D96</f>
        <v>3702.7333333333331</v>
      </c>
      <c r="F96" s="44">
        <v>13760</v>
      </c>
      <c r="G96" s="45">
        <v>2988.2666666666669</v>
      </c>
      <c r="H96" s="45">
        <f>F96-G96</f>
        <v>10771.733333333334</v>
      </c>
      <c r="I96" s="46"/>
      <c r="J96" s="30"/>
      <c r="K96" s="47">
        <v>1231</v>
      </c>
      <c r="L96" s="47">
        <v>4186</v>
      </c>
      <c r="M96" s="48">
        <v>1337.6</v>
      </c>
      <c r="N96" s="48">
        <f t="shared" ref="N96:N110" si="30">L96-M96</f>
        <v>2848.4</v>
      </c>
      <c r="O96" s="48">
        <v>13741</v>
      </c>
      <c r="P96" s="48">
        <v>1337.6</v>
      </c>
      <c r="Q96" s="48">
        <f t="shared" ref="Q96:Q110" si="31">O96-P96</f>
        <v>12403.4</v>
      </c>
      <c r="R96" s="46"/>
      <c r="S96" s="30"/>
      <c r="T96" s="49">
        <v>469</v>
      </c>
      <c r="U96" s="49">
        <v>1838</v>
      </c>
      <c r="V96" s="50">
        <v>413.53333333333336</v>
      </c>
      <c r="W96" s="50">
        <f t="shared" ref="W96:W110" si="32">U96-V96</f>
        <v>1424.4666666666667</v>
      </c>
      <c r="X96" s="50">
        <v>2405</v>
      </c>
      <c r="Y96" s="50">
        <v>413.53333333333336</v>
      </c>
      <c r="Z96" s="50">
        <f t="shared" ref="Z96:Z110" si="33">X96-Y96</f>
        <v>1991.4666666666667</v>
      </c>
    </row>
    <row r="97" spans="1:39" x14ac:dyDescent="0.25">
      <c r="A97" s="30"/>
      <c r="B97" s="44">
        <v>3091</v>
      </c>
      <c r="C97" s="44">
        <v>5409</v>
      </c>
      <c r="D97" s="45">
        <v>2988.2666666666669</v>
      </c>
      <c r="E97" s="45">
        <f t="shared" ref="E97:E110" si="34">C97-D97</f>
        <v>2420.7333333333331</v>
      </c>
      <c r="F97" s="44">
        <v>19039</v>
      </c>
      <c r="G97" s="45">
        <v>2988.2666666666669</v>
      </c>
      <c r="H97" s="45">
        <f t="shared" ref="H97:H110" si="35">F97-G97</f>
        <v>16050.733333333334</v>
      </c>
      <c r="I97" s="46"/>
      <c r="J97" s="30"/>
      <c r="K97" s="47">
        <v>1418</v>
      </c>
      <c r="L97" s="47">
        <v>3940</v>
      </c>
      <c r="M97" s="48">
        <v>1337.6</v>
      </c>
      <c r="N97" s="48">
        <f t="shared" si="30"/>
        <v>2602.4</v>
      </c>
      <c r="O97" s="48">
        <v>31466</v>
      </c>
      <c r="P97" s="48">
        <v>1337.6</v>
      </c>
      <c r="Q97" s="48">
        <f t="shared" si="31"/>
        <v>30128.400000000001</v>
      </c>
      <c r="R97" s="46"/>
      <c r="S97" s="30"/>
      <c r="T97" s="49">
        <v>328</v>
      </c>
      <c r="U97" s="49">
        <v>2518</v>
      </c>
      <c r="V97" s="50">
        <v>413.53333333333336</v>
      </c>
      <c r="W97" s="50">
        <f t="shared" si="32"/>
        <v>2104.4666666666667</v>
      </c>
      <c r="X97" s="50">
        <v>2445</v>
      </c>
      <c r="Y97" s="50">
        <v>413.53333333333336</v>
      </c>
      <c r="Z97" s="50">
        <f t="shared" si="33"/>
        <v>2031.4666666666667</v>
      </c>
    </row>
    <row r="98" spans="1:39" x14ac:dyDescent="0.25">
      <c r="A98" s="30"/>
      <c r="B98" s="44">
        <v>3220</v>
      </c>
      <c r="C98" s="44">
        <v>5452</v>
      </c>
      <c r="D98" s="45">
        <v>2988.2666666666669</v>
      </c>
      <c r="E98" s="45">
        <f t="shared" si="34"/>
        <v>2463.7333333333331</v>
      </c>
      <c r="F98" s="44">
        <v>17925</v>
      </c>
      <c r="G98" s="45">
        <v>2988.2666666666669</v>
      </c>
      <c r="H98" s="45">
        <f t="shared" si="35"/>
        <v>14936.733333333334</v>
      </c>
      <c r="I98" s="46"/>
      <c r="J98" s="30"/>
      <c r="K98" s="47">
        <v>1230</v>
      </c>
      <c r="L98" s="47">
        <v>3511</v>
      </c>
      <c r="M98" s="48">
        <v>1337.6</v>
      </c>
      <c r="N98" s="48">
        <f t="shared" si="30"/>
        <v>2173.4</v>
      </c>
      <c r="O98" s="48">
        <v>18839</v>
      </c>
      <c r="P98" s="48">
        <v>1337.6</v>
      </c>
      <c r="Q98" s="48">
        <f t="shared" si="31"/>
        <v>17501.400000000001</v>
      </c>
      <c r="R98" s="46"/>
      <c r="S98" s="30"/>
      <c r="T98" s="49">
        <v>481</v>
      </c>
      <c r="U98" s="49">
        <v>2297</v>
      </c>
      <c r="V98" s="50">
        <v>413.53333333333336</v>
      </c>
      <c r="W98" s="50">
        <f t="shared" si="32"/>
        <v>1883.4666666666667</v>
      </c>
      <c r="X98" s="50">
        <v>1660</v>
      </c>
      <c r="Y98" s="50">
        <v>413.53333333333336</v>
      </c>
      <c r="Z98" s="50">
        <f t="shared" si="33"/>
        <v>1246.4666666666667</v>
      </c>
    </row>
    <row r="99" spans="1:39" x14ac:dyDescent="0.25">
      <c r="A99" s="30"/>
      <c r="B99" s="44">
        <v>2887</v>
      </c>
      <c r="C99" s="44">
        <v>5321</v>
      </c>
      <c r="D99" s="45">
        <v>2988.2666666666669</v>
      </c>
      <c r="E99" s="45">
        <f t="shared" si="34"/>
        <v>2332.7333333333331</v>
      </c>
      <c r="F99" s="44">
        <v>17475</v>
      </c>
      <c r="G99" s="45">
        <v>2988.2666666666669</v>
      </c>
      <c r="H99" s="45">
        <f t="shared" si="35"/>
        <v>14486.733333333334</v>
      </c>
      <c r="I99" s="46"/>
      <c r="J99" s="30"/>
      <c r="K99" s="47">
        <v>1420</v>
      </c>
      <c r="L99" s="47">
        <v>4830</v>
      </c>
      <c r="M99" s="48">
        <v>1337.6</v>
      </c>
      <c r="N99" s="48">
        <f t="shared" si="30"/>
        <v>3492.4</v>
      </c>
      <c r="O99" s="48">
        <v>19353</v>
      </c>
      <c r="P99" s="48">
        <v>1337.6</v>
      </c>
      <c r="Q99" s="48">
        <f t="shared" si="31"/>
        <v>18015.400000000001</v>
      </c>
      <c r="R99" s="46"/>
      <c r="S99" s="30"/>
      <c r="T99" s="49">
        <v>426</v>
      </c>
      <c r="U99" s="49">
        <v>2395</v>
      </c>
      <c r="V99" s="50">
        <v>413.53333333333336</v>
      </c>
      <c r="W99" s="50">
        <f t="shared" si="32"/>
        <v>1981.4666666666667</v>
      </c>
      <c r="X99" s="50">
        <v>4126</v>
      </c>
      <c r="Y99" s="50">
        <v>413.53333333333336</v>
      </c>
      <c r="Z99" s="50">
        <f t="shared" si="33"/>
        <v>3712.4666666666667</v>
      </c>
    </row>
    <row r="100" spans="1:39" x14ac:dyDescent="0.25">
      <c r="A100" s="30"/>
      <c r="B100" s="44">
        <v>2613</v>
      </c>
      <c r="C100" s="44">
        <v>6006</v>
      </c>
      <c r="D100" s="45">
        <v>2988.2666666666669</v>
      </c>
      <c r="E100" s="45">
        <f t="shared" si="34"/>
        <v>3017.7333333333331</v>
      </c>
      <c r="F100" s="44">
        <v>18003</v>
      </c>
      <c r="G100" s="45">
        <v>2988.2666666666669</v>
      </c>
      <c r="H100" s="45">
        <f t="shared" si="35"/>
        <v>15014.733333333334</v>
      </c>
      <c r="I100" s="46"/>
      <c r="J100" s="30"/>
      <c r="K100" s="47">
        <v>1438</v>
      </c>
      <c r="L100" s="47">
        <v>4010</v>
      </c>
      <c r="M100" s="48">
        <v>1337.6</v>
      </c>
      <c r="N100" s="48">
        <f t="shared" si="30"/>
        <v>2672.4</v>
      </c>
      <c r="O100" s="48">
        <v>18668</v>
      </c>
      <c r="P100" s="48">
        <v>1337.6</v>
      </c>
      <c r="Q100" s="48">
        <f t="shared" si="31"/>
        <v>17330.400000000001</v>
      </c>
      <c r="R100" s="46"/>
      <c r="S100" s="30"/>
      <c r="T100" s="49">
        <v>367</v>
      </c>
      <c r="U100" s="49">
        <v>2090</v>
      </c>
      <c r="V100" s="50">
        <v>413.53333333333336</v>
      </c>
      <c r="W100" s="50">
        <f t="shared" si="32"/>
        <v>1676.4666666666667</v>
      </c>
      <c r="X100" s="50">
        <v>2238</v>
      </c>
      <c r="Y100" s="50">
        <v>413.53333333333336</v>
      </c>
      <c r="Z100" s="50">
        <f t="shared" si="33"/>
        <v>1824.4666666666667</v>
      </c>
    </row>
    <row r="101" spans="1:39" x14ac:dyDescent="0.25">
      <c r="A101" s="30"/>
      <c r="B101" s="44">
        <v>3038</v>
      </c>
      <c r="C101" s="44">
        <v>7377</v>
      </c>
      <c r="D101" s="45">
        <v>2988.2666666666669</v>
      </c>
      <c r="E101" s="45">
        <f t="shared" si="34"/>
        <v>4388.7333333333336</v>
      </c>
      <c r="F101" s="44">
        <v>19143</v>
      </c>
      <c r="G101" s="45">
        <v>2988.2666666666669</v>
      </c>
      <c r="H101" s="45">
        <f t="shared" si="35"/>
        <v>16154.733333333334</v>
      </c>
      <c r="I101" s="46"/>
      <c r="J101" s="30"/>
      <c r="K101" s="47">
        <v>1359</v>
      </c>
      <c r="L101" s="47">
        <v>4854</v>
      </c>
      <c r="M101" s="48">
        <v>1337.6</v>
      </c>
      <c r="N101" s="48">
        <f t="shared" si="30"/>
        <v>3516.4</v>
      </c>
      <c r="O101" s="48">
        <v>16248</v>
      </c>
      <c r="P101" s="48">
        <v>1337.6</v>
      </c>
      <c r="Q101" s="48">
        <f t="shared" si="31"/>
        <v>14910.4</v>
      </c>
      <c r="R101" s="46"/>
      <c r="S101" s="30"/>
      <c r="T101" s="49">
        <v>576</v>
      </c>
      <c r="U101" s="49">
        <v>3276</v>
      </c>
      <c r="V101" s="50">
        <v>413.53333333333336</v>
      </c>
      <c r="W101" s="50">
        <f t="shared" si="32"/>
        <v>2862.4666666666667</v>
      </c>
      <c r="X101" s="50">
        <v>2311</v>
      </c>
      <c r="Y101" s="50">
        <v>413.53333333333336</v>
      </c>
      <c r="Z101" s="50">
        <f t="shared" si="33"/>
        <v>1897.4666666666667</v>
      </c>
    </row>
    <row r="102" spans="1:39" x14ac:dyDescent="0.25">
      <c r="A102" s="30"/>
      <c r="B102" s="44">
        <v>3168</v>
      </c>
      <c r="C102" s="44">
        <v>5340</v>
      </c>
      <c r="D102" s="45">
        <v>2988.2666666666669</v>
      </c>
      <c r="E102" s="45">
        <f t="shared" si="34"/>
        <v>2351.7333333333331</v>
      </c>
      <c r="F102" s="44">
        <v>20524</v>
      </c>
      <c r="G102" s="45">
        <v>2988.2666666666669</v>
      </c>
      <c r="H102" s="45">
        <f t="shared" si="35"/>
        <v>17535.733333333334</v>
      </c>
      <c r="I102" s="46"/>
      <c r="J102" s="30"/>
      <c r="K102" s="47">
        <v>1148</v>
      </c>
      <c r="L102" s="47">
        <v>3530</v>
      </c>
      <c r="M102" s="48">
        <v>1337.6</v>
      </c>
      <c r="N102" s="48">
        <f t="shared" si="30"/>
        <v>2192.4</v>
      </c>
      <c r="O102" s="48">
        <v>25004</v>
      </c>
      <c r="P102" s="48">
        <v>1337.6</v>
      </c>
      <c r="Q102" s="48">
        <f t="shared" si="31"/>
        <v>23666.400000000001</v>
      </c>
      <c r="R102" s="46"/>
      <c r="S102" s="30"/>
      <c r="T102" s="49">
        <v>430</v>
      </c>
      <c r="U102" s="49">
        <v>2611</v>
      </c>
      <c r="V102" s="50">
        <v>413.53333333333336</v>
      </c>
      <c r="W102" s="50">
        <f t="shared" si="32"/>
        <v>2197.4666666666667</v>
      </c>
      <c r="X102" s="50">
        <v>2504</v>
      </c>
      <c r="Y102" s="50">
        <v>413.53333333333336</v>
      </c>
      <c r="Z102" s="50">
        <f t="shared" si="33"/>
        <v>2090.4666666666667</v>
      </c>
    </row>
    <row r="103" spans="1:39" x14ac:dyDescent="0.25">
      <c r="A103" s="30"/>
      <c r="B103" s="44">
        <v>2937</v>
      </c>
      <c r="C103" s="44">
        <v>6542</v>
      </c>
      <c r="D103" s="45">
        <v>2988.2666666666669</v>
      </c>
      <c r="E103" s="45">
        <f t="shared" si="34"/>
        <v>3553.7333333333331</v>
      </c>
      <c r="F103" s="44">
        <v>21101</v>
      </c>
      <c r="G103" s="45">
        <v>2988.2666666666669</v>
      </c>
      <c r="H103" s="45">
        <f t="shared" si="35"/>
        <v>18112.733333333334</v>
      </c>
      <c r="I103" s="46"/>
      <c r="J103" s="30"/>
      <c r="K103" s="47">
        <v>1511</v>
      </c>
      <c r="L103" s="47">
        <v>3819</v>
      </c>
      <c r="M103" s="48">
        <v>1337.6</v>
      </c>
      <c r="N103" s="48">
        <f t="shared" si="30"/>
        <v>2481.4</v>
      </c>
      <c r="O103" s="48">
        <v>18214</v>
      </c>
      <c r="P103" s="48">
        <v>1337.6</v>
      </c>
      <c r="Q103" s="48">
        <f t="shared" si="31"/>
        <v>16876.400000000001</v>
      </c>
      <c r="R103" s="46"/>
      <c r="S103" s="30"/>
      <c r="T103" s="49">
        <v>422</v>
      </c>
      <c r="U103" s="49">
        <v>2339</v>
      </c>
      <c r="V103" s="50">
        <v>413.53333333333336</v>
      </c>
      <c r="W103" s="50">
        <f t="shared" si="32"/>
        <v>1925.4666666666667</v>
      </c>
      <c r="X103" s="50">
        <v>1536</v>
      </c>
      <c r="Y103" s="50">
        <v>413.53333333333336</v>
      </c>
      <c r="Z103" s="50">
        <f t="shared" si="33"/>
        <v>1122.4666666666667</v>
      </c>
    </row>
    <row r="104" spans="1:39" x14ac:dyDescent="0.25">
      <c r="A104" s="30"/>
      <c r="B104" s="44">
        <v>3259</v>
      </c>
      <c r="C104" s="44">
        <v>5808</v>
      </c>
      <c r="D104" s="45">
        <v>2988.2666666666669</v>
      </c>
      <c r="E104" s="45">
        <f t="shared" si="34"/>
        <v>2819.7333333333331</v>
      </c>
      <c r="F104" s="44">
        <v>16626</v>
      </c>
      <c r="G104" s="45">
        <v>2988.2666666666669</v>
      </c>
      <c r="H104" s="45">
        <f t="shared" si="35"/>
        <v>13637.733333333334</v>
      </c>
      <c r="I104" s="46"/>
      <c r="J104" s="30"/>
      <c r="K104" s="47">
        <v>1715</v>
      </c>
      <c r="L104" s="47">
        <v>4894</v>
      </c>
      <c r="M104" s="48">
        <v>1337.6</v>
      </c>
      <c r="N104" s="48">
        <f t="shared" si="30"/>
        <v>3556.4</v>
      </c>
      <c r="O104" s="48">
        <v>13560</v>
      </c>
      <c r="P104" s="48">
        <v>1337.6</v>
      </c>
      <c r="Q104" s="48">
        <f t="shared" si="31"/>
        <v>12222.4</v>
      </c>
      <c r="R104" s="46"/>
      <c r="S104" s="30"/>
      <c r="T104" s="49">
        <v>371</v>
      </c>
      <c r="U104" s="49">
        <v>2630</v>
      </c>
      <c r="V104" s="50">
        <v>413.53333333333336</v>
      </c>
      <c r="W104" s="50">
        <f t="shared" si="32"/>
        <v>2216.4666666666667</v>
      </c>
      <c r="X104" s="50">
        <v>2251</v>
      </c>
      <c r="Y104" s="50">
        <v>413.53333333333336</v>
      </c>
      <c r="Z104" s="50">
        <f t="shared" si="33"/>
        <v>1837.4666666666667</v>
      </c>
      <c r="AJ104" s="18"/>
      <c r="AK104" s="18"/>
      <c r="AL104" s="18"/>
      <c r="AM104" s="18"/>
    </row>
    <row r="105" spans="1:39" x14ac:dyDescent="0.25">
      <c r="A105" s="30"/>
      <c r="B105" s="44">
        <v>3038</v>
      </c>
      <c r="C105" s="44">
        <v>6004</v>
      </c>
      <c r="D105" s="45">
        <v>2988.2666666666669</v>
      </c>
      <c r="E105" s="45">
        <f t="shared" si="34"/>
        <v>3015.7333333333331</v>
      </c>
      <c r="F105" s="44">
        <v>18109</v>
      </c>
      <c r="G105" s="45">
        <v>2988.2666666666669</v>
      </c>
      <c r="H105" s="45">
        <f t="shared" si="35"/>
        <v>15120.733333333334</v>
      </c>
      <c r="I105" s="46"/>
      <c r="J105" s="30"/>
      <c r="K105" s="47">
        <v>1504</v>
      </c>
      <c r="L105" s="47">
        <v>3370</v>
      </c>
      <c r="M105" s="48">
        <v>1337.6</v>
      </c>
      <c r="N105" s="48">
        <f t="shared" si="30"/>
        <v>2032.4</v>
      </c>
      <c r="O105" s="48">
        <v>22304</v>
      </c>
      <c r="P105" s="48">
        <v>1337.6</v>
      </c>
      <c r="Q105" s="48">
        <f t="shared" si="31"/>
        <v>20966.400000000001</v>
      </c>
      <c r="R105" s="46"/>
      <c r="S105" s="30"/>
      <c r="T105" s="49">
        <v>401</v>
      </c>
      <c r="U105" s="49">
        <v>2436</v>
      </c>
      <c r="V105" s="50">
        <v>413.53333333333336</v>
      </c>
      <c r="W105" s="50">
        <f t="shared" si="32"/>
        <v>2022.4666666666667</v>
      </c>
      <c r="X105" s="50">
        <v>1949</v>
      </c>
      <c r="Y105" s="50">
        <v>413.53333333333336</v>
      </c>
      <c r="Z105" s="50">
        <f t="shared" si="33"/>
        <v>1535.4666666666667</v>
      </c>
      <c r="AJ105" s="18"/>
      <c r="AK105" s="18"/>
      <c r="AL105" s="18"/>
      <c r="AM105" s="18"/>
    </row>
    <row r="106" spans="1:39" x14ac:dyDescent="0.25">
      <c r="A106" s="30"/>
      <c r="B106" s="44">
        <v>2730</v>
      </c>
      <c r="C106" s="44">
        <v>5929</v>
      </c>
      <c r="D106" s="45">
        <v>2988.2666666666669</v>
      </c>
      <c r="E106" s="45">
        <f t="shared" si="34"/>
        <v>2940.7333333333331</v>
      </c>
      <c r="F106" s="44">
        <v>19531</v>
      </c>
      <c r="G106" s="45">
        <v>2988.2666666666669</v>
      </c>
      <c r="H106" s="45">
        <f t="shared" si="35"/>
        <v>16542.733333333334</v>
      </c>
      <c r="I106" s="46"/>
      <c r="J106" s="30"/>
      <c r="K106" s="47">
        <v>1317</v>
      </c>
      <c r="L106" s="47">
        <v>3887</v>
      </c>
      <c r="M106" s="48">
        <v>1337.6</v>
      </c>
      <c r="N106" s="48">
        <f t="shared" si="30"/>
        <v>2549.4</v>
      </c>
      <c r="O106" s="48">
        <v>32337</v>
      </c>
      <c r="P106" s="48">
        <v>1337.6</v>
      </c>
      <c r="Q106" s="48">
        <f t="shared" si="31"/>
        <v>30999.4</v>
      </c>
      <c r="R106" s="46"/>
      <c r="S106" s="30"/>
      <c r="T106" s="49">
        <v>438</v>
      </c>
      <c r="U106" s="49">
        <v>1721</v>
      </c>
      <c r="V106" s="50">
        <v>413.53333333333336</v>
      </c>
      <c r="W106" s="50">
        <f t="shared" si="32"/>
        <v>1307.4666666666667</v>
      </c>
      <c r="X106" s="50">
        <v>1305</v>
      </c>
      <c r="Y106" s="50">
        <v>413.53333333333336</v>
      </c>
      <c r="Z106" s="50">
        <f t="shared" si="33"/>
        <v>891.4666666666667</v>
      </c>
    </row>
    <row r="107" spans="1:39" x14ac:dyDescent="0.25">
      <c r="A107" s="30"/>
      <c r="B107" s="44">
        <v>3160</v>
      </c>
      <c r="C107" s="44">
        <v>6316</v>
      </c>
      <c r="D107" s="45">
        <v>2988.2666666666669</v>
      </c>
      <c r="E107" s="45">
        <f t="shared" si="34"/>
        <v>3327.7333333333331</v>
      </c>
      <c r="F107" s="44">
        <v>20173</v>
      </c>
      <c r="G107" s="45">
        <v>2988.2666666666669</v>
      </c>
      <c r="H107" s="45">
        <f t="shared" si="35"/>
        <v>17184.733333333334</v>
      </c>
      <c r="I107" s="46"/>
      <c r="J107" s="30"/>
      <c r="K107" s="47">
        <v>1270</v>
      </c>
      <c r="L107" s="47">
        <v>3375</v>
      </c>
      <c r="M107" s="48">
        <v>1337.6</v>
      </c>
      <c r="N107" s="48">
        <f t="shared" si="30"/>
        <v>2037.4</v>
      </c>
      <c r="O107" s="48">
        <v>14687</v>
      </c>
      <c r="P107" s="48">
        <v>1337.6</v>
      </c>
      <c r="Q107" s="48">
        <f t="shared" si="31"/>
        <v>13349.4</v>
      </c>
      <c r="R107" s="46"/>
      <c r="S107" s="30"/>
      <c r="T107" s="49">
        <v>341</v>
      </c>
      <c r="U107" s="49">
        <v>2539</v>
      </c>
      <c r="V107" s="50">
        <v>413.53333333333336</v>
      </c>
      <c r="W107" s="50">
        <f t="shared" si="32"/>
        <v>2125.4666666666667</v>
      </c>
      <c r="X107" s="50">
        <v>3572</v>
      </c>
      <c r="Y107" s="50">
        <v>413.53333333333336</v>
      </c>
      <c r="Z107" s="50">
        <f t="shared" si="33"/>
        <v>3158.4666666666667</v>
      </c>
    </row>
    <row r="108" spans="1:39" x14ac:dyDescent="0.25">
      <c r="A108" s="30"/>
      <c r="B108" s="44">
        <v>2795</v>
      </c>
      <c r="C108" s="44">
        <v>5085</v>
      </c>
      <c r="D108" s="45">
        <v>2988.2666666666669</v>
      </c>
      <c r="E108" s="45">
        <f t="shared" si="34"/>
        <v>2096.7333333333331</v>
      </c>
      <c r="F108" s="44">
        <v>20823</v>
      </c>
      <c r="G108" s="45">
        <v>2988.2666666666669</v>
      </c>
      <c r="H108" s="45">
        <f t="shared" si="35"/>
        <v>17834.733333333334</v>
      </c>
      <c r="I108" s="46"/>
      <c r="J108" s="30"/>
      <c r="K108" s="47">
        <v>1176</v>
      </c>
      <c r="L108" s="47">
        <v>4262</v>
      </c>
      <c r="M108" s="48">
        <v>1337.6</v>
      </c>
      <c r="N108" s="48">
        <f t="shared" si="30"/>
        <v>2924.4</v>
      </c>
      <c r="O108" s="48">
        <v>16455</v>
      </c>
      <c r="P108" s="48">
        <v>1337.6</v>
      </c>
      <c r="Q108" s="48">
        <f t="shared" si="31"/>
        <v>15117.4</v>
      </c>
      <c r="R108" s="46"/>
      <c r="S108" s="30"/>
      <c r="T108" s="49">
        <v>391</v>
      </c>
      <c r="U108" s="49">
        <v>2000</v>
      </c>
      <c r="V108" s="50">
        <v>413.53333333333336</v>
      </c>
      <c r="W108" s="50">
        <f t="shared" si="32"/>
        <v>1586.4666666666667</v>
      </c>
      <c r="X108" s="50">
        <v>2775</v>
      </c>
      <c r="Y108" s="50">
        <v>413.53333333333336</v>
      </c>
      <c r="Z108" s="50">
        <f t="shared" si="33"/>
        <v>2361.4666666666667</v>
      </c>
    </row>
    <row r="109" spans="1:39" x14ac:dyDescent="0.25">
      <c r="A109" s="30"/>
      <c r="B109" s="44">
        <v>2843</v>
      </c>
      <c r="C109" s="44">
        <v>5516</v>
      </c>
      <c r="D109" s="45">
        <v>2988.2666666666669</v>
      </c>
      <c r="E109" s="45">
        <f t="shared" si="34"/>
        <v>2527.7333333333331</v>
      </c>
      <c r="F109" s="44">
        <v>16994</v>
      </c>
      <c r="G109" s="45">
        <v>2988.2666666666669</v>
      </c>
      <c r="H109" s="45">
        <f t="shared" si="35"/>
        <v>14005.733333333334</v>
      </c>
      <c r="I109" s="46"/>
      <c r="J109" s="30"/>
      <c r="K109" s="47">
        <v>1177</v>
      </c>
      <c r="L109" s="47">
        <v>3405</v>
      </c>
      <c r="M109" s="48">
        <v>1337.6</v>
      </c>
      <c r="N109" s="48">
        <f t="shared" si="30"/>
        <v>2067.4</v>
      </c>
      <c r="O109" s="48">
        <v>11147</v>
      </c>
      <c r="P109" s="48">
        <v>1337.6</v>
      </c>
      <c r="Q109" s="48">
        <f t="shared" si="31"/>
        <v>9809.4</v>
      </c>
      <c r="R109" s="46"/>
      <c r="S109" s="30"/>
      <c r="T109" s="49">
        <v>411</v>
      </c>
      <c r="U109" s="49">
        <v>2271</v>
      </c>
      <c r="V109" s="50">
        <v>413.53333333333336</v>
      </c>
      <c r="W109" s="50">
        <f t="shared" si="32"/>
        <v>1857.4666666666667</v>
      </c>
      <c r="X109" s="50">
        <v>1798</v>
      </c>
      <c r="Y109" s="50">
        <v>413.53333333333336</v>
      </c>
      <c r="Z109" s="50">
        <f t="shared" si="33"/>
        <v>1384.4666666666667</v>
      </c>
    </row>
    <row r="110" spans="1:39" x14ac:dyDescent="0.25">
      <c r="A110" s="30"/>
      <c r="B110" s="44">
        <v>3047</v>
      </c>
      <c r="C110" s="44">
        <v>5553</v>
      </c>
      <c r="D110" s="45">
        <v>2988.2666666666669</v>
      </c>
      <c r="E110" s="45">
        <f t="shared" si="34"/>
        <v>2564.7333333333331</v>
      </c>
      <c r="F110" s="44">
        <v>19326</v>
      </c>
      <c r="G110" s="45">
        <v>2988.2666666666669</v>
      </c>
      <c r="H110" s="45">
        <f t="shared" si="35"/>
        <v>16337.733333333334</v>
      </c>
      <c r="I110" s="46"/>
      <c r="J110" s="30"/>
      <c r="K110" s="47">
        <v>1150</v>
      </c>
      <c r="L110" s="47">
        <v>3918</v>
      </c>
      <c r="M110" s="48">
        <v>1337.6</v>
      </c>
      <c r="N110" s="48">
        <f t="shared" si="30"/>
        <v>2580.4</v>
      </c>
      <c r="O110" s="48">
        <v>13511</v>
      </c>
      <c r="P110" s="48">
        <v>1337.6</v>
      </c>
      <c r="Q110" s="48">
        <f t="shared" si="31"/>
        <v>12173.4</v>
      </c>
      <c r="R110" s="46"/>
      <c r="S110" s="30"/>
      <c r="T110" s="49">
        <v>351</v>
      </c>
      <c r="U110" s="49">
        <v>3258</v>
      </c>
      <c r="V110" s="50">
        <v>413.53333333333336</v>
      </c>
      <c r="W110" s="50">
        <f t="shared" si="32"/>
        <v>2844.4666666666667</v>
      </c>
      <c r="X110" s="50">
        <v>2031</v>
      </c>
      <c r="Y110" s="50">
        <v>413.53333333333336</v>
      </c>
      <c r="Z110" s="50">
        <f t="shared" si="33"/>
        <v>1617.4666666666667</v>
      </c>
    </row>
    <row r="111" spans="1:39" s="18" customFormat="1" ht="18.75" x14ac:dyDescent="0.25">
      <c r="A111" s="57" t="s">
        <v>13</v>
      </c>
      <c r="B111" s="68">
        <f>AVERAGE(B96:B110)</f>
        <v>2988.2666666666669</v>
      </c>
      <c r="C111" s="69"/>
      <c r="D111" s="69"/>
      <c r="E111" s="68">
        <f>AVERAGE(E62:E76,E79:E93,E96:E110)</f>
        <v>2132.5111111111109</v>
      </c>
      <c r="F111" s="69"/>
      <c r="G111" s="69"/>
      <c r="H111" s="68">
        <f>AVERAGE(H62:H76,H79:H93,H96:H110)</f>
        <v>13725.133333333333</v>
      </c>
      <c r="I111" s="75"/>
      <c r="J111" s="57" t="s">
        <v>13</v>
      </c>
      <c r="K111" s="68">
        <f>AVERAGE(K96:K110)</f>
        <v>1337.6</v>
      </c>
      <c r="L111" s="68"/>
      <c r="M111" s="68"/>
      <c r="N111" s="68">
        <f>AVERAGE(N62:N76,N79:N93,N96:N110)</f>
        <v>2131.5777777777762</v>
      </c>
      <c r="O111" s="68"/>
      <c r="P111" s="68"/>
      <c r="Q111" s="68">
        <f>AVERAGE(Q62:Q76,Q79:Q93,Q96:Q110)</f>
        <v>14920.64444444445</v>
      </c>
      <c r="R111" s="76"/>
      <c r="S111" s="57" t="s">
        <v>13</v>
      </c>
      <c r="T111" s="68">
        <f>AVERAGE(T96:T110)</f>
        <v>413.53333333333336</v>
      </c>
      <c r="U111" s="68"/>
      <c r="V111" s="68"/>
      <c r="W111" s="68">
        <f>AVERAGE(W62:W76,W79:W93,W96:W110)</f>
        <v>1975.9777777777767</v>
      </c>
      <c r="X111" s="68"/>
      <c r="Y111" s="68"/>
      <c r="Z111" s="68">
        <f>AVERAGE(Z62:Z76,Z79:Z93,Z96:Z110)</f>
        <v>1925.399999999999</v>
      </c>
      <c r="AJ111"/>
      <c r="AK111"/>
      <c r="AL111"/>
      <c r="AM111"/>
    </row>
    <row r="112" spans="1:39" s="18" customFormat="1" ht="18.75" x14ac:dyDescent="0.25">
      <c r="A112" s="57" t="s">
        <v>3</v>
      </c>
      <c r="B112" s="69"/>
      <c r="C112" s="69"/>
      <c r="D112" s="69"/>
      <c r="E112" s="68">
        <f>_xlfn.STDEV.P(E62:E76,E79:E93,E96:E110)</f>
        <v>757.98755258680956</v>
      </c>
      <c r="F112" s="68"/>
      <c r="G112" s="68"/>
      <c r="H112" s="68">
        <f>_xlfn.STDEV.P(H62:H76,H79:H93,H96:H110)</f>
        <v>2229.3599107931905</v>
      </c>
      <c r="I112" s="75"/>
      <c r="J112" s="57" t="s">
        <v>3</v>
      </c>
      <c r="K112" s="68"/>
      <c r="L112" s="68"/>
      <c r="M112" s="68"/>
      <c r="N112" s="68">
        <f>_xlfn.STDEV.P(N62:N76,N79:N93,N96:N110)</f>
        <v>550.30739243884966</v>
      </c>
      <c r="O112" s="68"/>
      <c r="P112" s="68"/>
      <c r="Q112" s="68">
        <f>_xlfn.STDEV.P(Q62:Q76,Q79:Q93,Q96:Q110)</f>
        <v>4804.2236008447317</v>
      </c>
      <c r="R112" s="76"/>
      <c r="S112" s="57" t="s">
        <v>3</v>
      </c>
      <c r="T112" s="68"/>
      <c r="U112" s="68"/>
      <c r="V112" s="68"/>
      <c r="W112" s="68">
        <f>_xlfn.STDEV.P(W62:W76,W79:W93,W96:W110)</f>
        <v>484.79826834226333</v>
      </c>
      <c r="X112" s="68"/>
      <c r="Y112" s="68"/>
      <c r="Z112" s="68">
        <f>_xlfn.STDEV.P(Z62:Z76,Z79:Z93,Z96:Z110)</f>
        <v>554.27532669042876</v>
      </c>
      <c r="AJ112"/>
      <c r="AK112"/>
      <c r="AL112"/>
      <c r="AM112"/>
    </row>
    <row r="113" spans="1:39" x14ac:dyDescent="0.25">
      <c r="A113" s="30"/>
      <c r="B113" s="46"/>
      <c r="C113" s="46"/>
      <c r="D113" s="46"/>
      <c r="E113" s="46"/>
      <c r="F113" s="46"/>
      <c r="G113" s="46"/>
      <c r="H113" s="46"/>
      <c r="I113" s="46"/>
      <c r="J113" s="30"/>
      <c r="K113" s="46"/>
      <c r="L113" s="46"/>
      <c r="M113" s="46"/>
      <c r="N113" s="46"/>
      <c r="O113" s="46"/>
      <c r="P113" s="46"/>
      <c r="Q113" s="46"/>
      <c r="R113" s="46"/>
      <c r="S113" s="30"/>
      <c r="T113" s="46"/>
      <c r="U113" s="46"/>
      <c r="V113" s="46"/>
      <c r="W113" s="46"/>
      <c r="X113" s="46"/>
      <c r="Y113" s="46"/>
      <c r="Z113" s="46"/>
    </row>
    <row r="114" spans="1:39" x14ac:dyDescent="0.25">
      <c r="A114" s="30"/>
      <c r="B114" s="46"/>
      <c r="C114" s="46"/>
      <c r="D114" s="46"/>
      <c r="E114" s="46"/>
      <c r="F114" s="46"/>
      <c r="G114" s="46"/>
      <c r="H114" s="46"/>
      <c r="I114" s="46"/>
      <c r="J114" s="30"/>
      <c r="K114" s="46"/>
      <c r="L114" s="46"/>
      <c r="M114" s="46"/>
      <c r="N114" s="46"/>
      <c r="O114" s="46"/>
      <c r="P114" s="46"/>
      <c r="Q114" s="46"/>
      <c r="R114" s="46"/>
      <c r="S114" s="30"/>
      <c r="T114" s="46"/>
      <c r="U114" s="46"/>
      <c r="V114" s="46"/>
      <c r="W114" s="46"/>
      <c r="X114" s="46"/>
      <c r="Y114" s="46"/>
      <c r="Z114" s="46"/>
    </row>
    <row r="115" spans="1:39" ht="26.25" x14ac:dyDescent="0.25">
      <c r="A115" s="30"/>
      <c r="B115" s="31" t="s">
        <v>16</v>
      </c>
      <c r="C115" s="31"/>
      <c r="D115" s="31"/>
      <c r="E115" s="31"/>
      <c r="F115" s="31"/>
      <c r="G115" s="31"/>
      <c r="H115" s="31"/>
      <c r="I115" s="46"/>
      <c r="J115" s="30"/>
      <c r="K115" s="33" t="s">
        <v>23</v>
      </c>
      <c r="L115" s="33"/>
      <c r="M115" s="33"/>
      <c r="N115" s="33"/>
      <c r="O115" s="33"/>
      <c r="P115" s="33"/>
      <c r="Q115" s="33"/>
      <c r="R115" s="46"/>
      <c r="S115" s="30"/>
      <c r="T115" s="34" t="s">
        <v>15</v>
      </c>
      <c r="U115" s="34"/>
      <c r="V115" s="34"/>
      <c r="W115" s="34"/>
      <c r="X115" s="34"/>
      <c r="Y115" s="34"/>
      <c r="Z115" s="34"/>
      <c r="AC115" s="34" t="s">
        <v>24</v>
      </c>
      <c r="AD115" s="34"/>
      <c r="AE115" s="34"/>
      <c r="AF115" s="34"/>
      <c r="AG115" s="34"/>
      <c r="AH115" s="34"/>
      <c r="AI115" s="34"/>
    </row>
    <row r="116" spans="1:39" ht="18.75" x14ac:dyDescent="0.25">
      <c r="A116" s="30"/>
      <c r="B116" s="12" t="s">
        <v>0</v>
      </c>
      <c r="C116" s="35" t="s">
        <v>4</v>
      </c>
      <c r="D116" s="35"/>
      <c r="E116" s="35"/>
      <c r="F116" s="35" t="s">
        <v>5</v>
      </c>
      <c r="G116" s="35"/>
      <c r="H116" s="35"/>
      <c r="I116" s="46"/>
      <c r="J116" s="30"/>
      <c r="K116" s="14" t="s">
        <v>0</v>
      </c>
      <c r="L116" s="38" t="s">
        <v>4</v>
      </c>
      <c r="M116" s="38"/>
      <c r="N116" s="38"/>
      <c r="O116" s="38" t="s">
        <v>5</v>
      </c>
      <c r="P116" s="38"/>
      <c r="Q116" s="38"/>
      <c r="R116" s="46"/>
      <c r="S116" s="30"/>
      <c r="T116" s="19" t="s">
        <v>0</v>
      </c>
      <c r="U116" s="39" t="s">
        <v>4</v>
      </c>
      <c r="V116" s="39"/>
      <c r="W116" s="39"/>
      <c r="X116" s="39" t="s">
        <v>5</v>
      </c>
      <c r="Y116" s="39"/>
      <c r="Z116" s="39"/>
      <c r="AC116" s="87"/>
      <c r="AD116" s="39" t="s">
        <v>4</v>
      </c>
      <c r="AE116" s="39"/>
      <c r="AF116" s="39"/>
      <c r="AG116" s="39" t="s">
        <v>5</v>
      </c>
      <c r="AH116" s="39"/>
      <c r="AI116" s="39"/>
    </row>
    <row r="117" spans="1:39" ht="18.75" x14ac:dyDescent="0.25">
      <c r="A117" s="30"/>
      <c r="B117" s="13"/>
      <c r="C117" s="40" t="s">
        <v>1</v>
      </c>
      <c r="D117" s="40" t="s">
        <v>0</v>
      </c>
      <c r="E117" s="40" t="s">
        <v>2</v>
      </c>
      <c r="F117" s="40" t="s">
        <v>1</v>
      </c>
      <c r="G117" s="40" t="s">
        <v>0</v>
      </c>
      <c r="H117" s="40" t="s">
        <v>2</v>
      </c>
      <c r="I117" s="46"/>
      <c r="J117" s="30"/>
      <c r="K117" s="15"/>
      <c r="L117" s="42" t="s">
        <v>1</v>
      </c>
      <c r="M117" s="42" t="s">
        <v>0</v>
      </c>
      <c r="N117" s="42" t="s">
        <v>2</v>
      </c>
      <c r="O117" s="42" t="s">
        <v>1</v>
      </c>
      <c r="P117" s="42" t="s">
        <v>0</v>
      </c>
      <c r="Q117" s="42" t="s">
        <v>2</v>
      </c>
      <c r="R117" s="46"/>
      <c r="S117" s="30"/>
      <c r="T117" s="20"/>
      <c r="U117" s="43" t="s">
        <v>1</v>
      </c>
      <c r="V117" s="43" t="s">
        <v>0</v>
      </c>
      <c r="W117" s="43" t="s">
        <v>2</v>
      </c>
      <c r="X117" s="43" t="s">
        <v>1</v>
      </c>
      <c r="Y117" s="43" t="s">
        <v>0</v>
      </c>
      <c r="Z117" s="43" t="s">
        <v>2</v>
      </c>
      <c r="AC117" s="88"/>
      <c r="AD117" s="43" t="s">
        <v>14</v>
      </c>
      <c r="AE117" s="43" t="s">
        <v>19</v>
      </c>
      <c r="AF117" s="43" t="s">
        <v>20</v>
      </c>
      <c r="AG117" s="43" t="s">
        <v>14</v>
      </c>
      <c r="AH117" s="43" t="s">
        <v>19</v>
      </c>
      <c r="AI117" s="43" t="s">
        <v>20</v>
      </c>
    </row>
    <row r="118" spans="1:39" ht="18.75" x14ac:dyDescent="0.25">
      <c r="A118" s="30"/>
      <c r="B118" s="24" t="s">
        <v>10</v>
      </c>
      <c r="C118" s="25"/>
      <c r="D118" s="25"/>
      <c r="E118" s="25"/>
      <c r="F118" s="25"/>
      <c r="G118" s="25"/>
      <c r="H118" s="26"/>
      <c r="I118" s="46"/>
      <c r="J118" s="30"/>
      <c r="K118" s="27" t="s">
        <v>10</v>
      </c>
      <c r="L118" s="28"/>
      <c r="M118" s="28"/>
      <c r="N118" s="28"/>
      <c r="O118" s="28"/>
      <c r="P118" s="28"/>
      <c r="Q118" s="29"/>
      <c r="R118" s="46"/>
      <c r="S118" s="30"/>
      <c r="T118" s="21" t="s">
        <v>10</v>
      </c>
      <c r="U118" s="22"/>
      <c r="V118" s="22"/>
      <c r="W118" s="22"/>
      <c r="X118" s="22"/>
      <c r="Y118" s="22"/>
      <c r="Z118" s="23"/>
      <c r="AC118" s="89" t="s">
        <v>21</v>
      </c>
      <c r="AD118" s="91">
        <f>W54</f>
        <v>1100.1111111111109</v>
      </c>
      <c r="AE118" s="91">
        <f>W111</f>
        <v>1975.9777777777767</v>
      </c>
      <c r="AF118" s="91">
        <f>W168</f>
        <v>3633.3555555555563</v>
      </c>
      <c r="AG118" s="91">
        <f>Z54</f>
        <v>1208.4222222222222</v>
      </c>
      <c r="AH118" s="92">
        <f>Z111</f>
        <v>1925.399999999999</v>
      </c>
      <c r="AI118" s="92">
        <f>Z168</f>
        <v>5771.4000000000024</v>
      </c>
    </row>
    <row r="119" spans="1:39" x14ac:dyDescent="0.25">
      <c r="A119" s="30"/>
      <c r="B119" s="44">
        <v>3797</v>
      </c>
      <c r="C119" s="44">
        <v>13080</v>
      </c>
      <c r="D119" s="45">
        <v>3747.7333333333331</v>
      </c>
      <c r="E119" s="45">
        <f t="shared" ref="E119:E133" si="36">C119-D119</f>
        <v>9332.2666666666664</v>
      </c>
      <c r="F119" s="44">
        <v>69898</v>
      </c>
      <c r="G119" s="45">
        <v>3747.7333333333331</v>
      </c>
      <c r="H119" s="45">
        <f t="shared" ref="H119:H133" si="37">F119-G119</f>
        <v>66150.266666666663</v>
      </c>
      <c r="I119" s="46"/>
      <c r="J119" s="30"/>
      <c r="K119" s="47">
        <v>1140</v>
      </c>
      <c r="L119" s="47">
        <v>6558</v>
      </c>
      <c r="M119" s="48">
        <v>1418.6666666666667</v>
      </c>
      <c r="N119" s="48">
        <f t="shared" ref="N119:N133" si="38">L119-M119</f>
        <v>5139.333333333333</v>
      </c>
      <c r="O119" s="48">
        <v>39132</v>
      </c>
      <c r="P119" s="48">
        <v>1418.6666666666667</v>
      </c>
      <c r="Q119" s="48">
        <f t="shared" ref="Q119:Q133" si="39">O119-P119</f>
        <v>37713.333333333336</v>
      </c>
      <c r="R119" s="46"/>
      <c r="S119" s="30"/>
      <c r="T119" s="49">
        <v>214</v>
      </c>
      <c r="U119" s="49">
        <v>4413</v>
      </c>
      <c r="V119" s="50">
        <v>234</v>
      </c>
      <c r="W119" s="50">
        <f t="shared" ref="W119:W133" si="40">U119-V119</f>
        <v>4179</v>
      </c>
      <c r="X119" s="50">
        <v>6154</v>
      </c>
      <c r="Y119" s="50">
        <v>234</v>
      </c>
      <c r="Z119" s="50">
        <f t="shared" ref="Z119:Z133" si="41">X119-Y119</f>
        <v>5920</v>
      </c>
      <c r="AC119" s="90" t="s">
        <v>3</v>
      </c>
      <c r="AD119" s="93">
        <f>W55</f>
        <v>273.62741000523516</v>
      </c>
      <c r="AE119" s="93">
        <f>W112</f>
        <v>484.79826834226333</v>
      </c>
      <c r="AF119" s="93">
        <f>W169</f>
        <v>618.05872748249124</v>
      </c>
      <c r="AG119" s="93">
        <f>Z55</f>
        <v>332.05020295724847</v>
      </c>
      <c r="AH119" s="93">
        <f>Z112</f>
        <v>554.27532669042876</v>
      </c>
      <c r="AI119" s="93">
        <f>Z169</f>
        <v>1624.3540446042496</v>
      </c>
    </row>
    <row r="120" spans="1:39" x14ac:dyDescent="0.25">
      <c r="A120" s="30"/>
      <c r="B120" s="44">
        <v>4251</v>
      </c>
      <c r="C120" s="44">
        <v>14109</v>
      </c>
      <c r="D120" s="45">
        <v>3747.7333333333331</v>
      </c>
      <c r="E120" s="45">
        <f t="shared" si="36"/>
        <v>10361.266666666666</v>
      </c>
      <c r="F120" s="44">
        <v>76577</v>
      </c>
      <c r="G120" s="45">
        <v>3747.7333333333331</v>
      </c>
      <c r="H120" s="45">
        <f t="shared" si="37"/>
        <v>72829.266666666663</v>
      </c>
      <c r="I120" s="46"/>
      <c r="J120" s="30"/>
      <c r="K120" s="47">
        <v>1557</v>
      </c>
      <c r="L120" s="47">
        <v>5480</v>
      </c>
      <c r="M120" s="48">
        <v>1418.6666666666667</v>
      </c>
      <c r="N120" s="48">
        <f t="shared" si="38"/>
        <v>4061.333333333333</v>
      </c>
      <c r="O120" s="48">
        <v>17566</v>
      </c>
      <c r="P120" s="48">
        <v>1418.6666666666667</v>
      </c>
      <c r="Q120" s="48">
        <f t="shared" si="39"/>
        <v>16147.333333333334</v>
      </c>
      <c r="R120" s="46"/>
      <c r="S120" s="30"/>
      <c r="T120" s="49">
        <v>204</v>
      </c>
      <c r="U120" s="49">
        <v>4690</v>
      </c>
      <c r="V120" s="50">
        <v>234</v>
      </c>
      <c r="W120" s="50">
        <f t="shared" si="40"/>
        <v>4456</v>
      </c>
      <c r="X120" s="50">
        <v>4687</v>
      </c>
      <c r="Y120" s="50">
        <v>234</v>
      </c>
      <c r="Z120" s="50">
        <f t="shared" si="41"/>
        <v>4453</v>
      </c>
    </row>
    <row r="121" spans="1:39" x14ac:dyDescent="0.25">
      <c r="A121" s="30"/>
      <c r="B121" s="44">
        <v>3911</v>
      </c>
      <c r="C121" s="44">
        <v>12748</v>
      </c>
      <c r="D121" s="45">
        <v>3747.7333333333331</v>
      </c>
      <c r="E121" s="45">
        <f t="shared" si="36"/>
        <v>9000.2666666666664</v>
      </c>
      <c r="F121" s="44">
        <v>69855</v>
      </c>
      <c r="G121" s="45">
        <v>3747.7333333333331</v>
      </c>
      <c r="H121" s="45">
        <f t="shared" si="37"/>
        <v>66107.266666666663</v>
      </c>
      <c r="I121" s="46"/>
      <c r="J121" s="30"/>
      <c r="K121" s="47">
        <v>1496</v>
      </c>
      <c r="L121" s="47">
        <v>7286</v>
      </c>
      <c r="M121" s="48">
        <v>1418.6666666666667</v>
      </c>
      <c r="N121" s="48">
        <f t="shared" si="38"/>
        <v>5867.333333333333</v>
      </c>
      <c r="O121" s="48">
        <v>20885</v>
      </c>
      <c r="P121" s="48">
        <v>1418.6666666666667</v>
      </c>
      <c r="Q121" s="48">
        <f t="shared" si="39"/>
        <v>19466.333333333332</v>
      </c>
      <c r="R121" s="46"/>
      <c r="S121" s="30"/>
      <c r="T121" s="49">
        <v>309</v>
      </c>
      <c r="U121" s="49">
        <v>3330</v>
      </c>
      <c r="V121" s="50">
        <v>234</v>
      </c>
      <c r="W121" s="50">
        <f t="shared" si="40"/>
        <v>3096</v>
      </c>
      <c r="X121" s="50">
        <v>6254</v>
      </c>
      <c r="Y121" s="50">
        <v>234</v>
      </c>
      <c r="Z121" s="50">
        <f t="shared" si="41"/>
        <v>6020</v>
      </c>
    </row>
    <row r="122" spans="1:39" x14ac:dyDescent="0.25">
      <c r="A122" s="30"/>
      <c r="B122" s="44">
        <v>4157</v>
      </c>
      <c r="C122" s="44">
        <v>13473</v>
      </c>
      <c r="D122" s="45">
        <v>3747.7333333333331</v>
      </c>
      <c r="E122" s="45">
        <f t="shared" si="36"/>
        <v>9725.2666666666664</v>
      </c>
      <c r="F122" s="44">
        <v>69253</v>
      </c>
      <c r="G122" s="45">
        <v>3747.7333333333331</v>
      </c>
      <c r="H122" s="45">
        <f t="shared" si="37"/>
        <v>65505.26666666667</v>
      </c>
      <c r="I122" s="46"/>
      <c r="J122" s="30"/>
      <c r="K122" s="47">
        <v>1314</v>
      </c>
      <c r="L122" s="47">
        <v>6571</v>
      </c>
      <c r="M122" s="48">
        <v>1418.6666666666667</v>
      </c>
      <c r="N122" s="48">
        <f t="shared" si="38"/>
        <v>5152.333333333333</v>
      </c>
      <c r="O122" s="48">
        <v>22258</v>
      </c>
      <c r="P122" s="48">
        <v>1418.6666666666667</v>
      </c>
      <c r="Q122" s="48">
        <f t="shared" si="39"/>
        <v>20839.333333333332</v>
      </c>
      <c r="R122" s="46"/>
      <c r="S122" s="30"/>
      <c r="T122" s="49">
        <v>286</v>
      </c>
      <c r="U122" s="49">
        <v>3361</v>
      </c>
      <c r="V122" s="50">
        <v>234</v>
      </c>
      <c r="W122" s="50">
        <f t="shared" si="40"/>
        <v>3127</v>
      </c>
      <c r="X122" s="50">
        <v>8991</v>
      </c>
      <c r="Y122" s="50">
        <v>234</v>
      </c>
      <c r="Z122" s="50">
        <f t="shared" si="41"/>
        <v>8757</v>
      </c>
    </row>
    <row r="123" spans="1:39" x14ac:dyDescent="0.25">
      <c r="A123" s="30"/>
      <c r="B123" s="44">
        <v>3659</v>
      </c>
      <c r="C123" s="44">
        <v>15992</v>
      </c>
      <c r="D123" s="45">
        <v>3747.7333333333331</v>
      </c>
      <c r="E123" s="45">
        <f t="shared" si="36"/>
        <v>12244.266666666666</v>
      </c>
      <c r="F123" s="44">
        <v>82188</v>
      </c>
      <c r="G123" s="45">
        <v>3747.7333333333331</v>
      </c>
      <c r="H123" s="45">
        <f t="shared" si="37"/>
        <v>78440.266666666663</v>
      </c>
      <c r="I123" s="46"/>
      <c r="J123" s="30"/>
      <c r="K123" s="47">
        <v>1698</v>
      </c>
      <c r="L123" s="47">
        <v>7782</v>
      </c>
      <c r="M123" s="48">
        <v>1418.6666666666667</v>
      </c>
      <c r="N123" s="48">
        <f t="shared" si="38"/>
        <v>6363.333333333333</v>
      </c>
      <c r="O123" s="48">
        <v>30775</v>
      </c>
      <c r="P123" s="48">
        <v>1418.6666666666667</v>
      </c>
      <c r="Q123" s="48">
        <f t="shared" si="39"/>
        <v>29356.333333333332</v>
      </c>
      <c r="R123" s="46"/>
      <c r="S123" s="30"/>
      <c r="T123" s="49">
        <v>293</v>
      </c>
      <c r="U123" s="49">
        <v>4371</v>
      </c>
      <c r="V123" s="50">
        <v>234</v>
      </c>
      <c r="W123" s="50">
        <f t="shared" si="40"/>
        <v>4137</v>
      </c>
      <c r="X123" s="50">
        <v>3600</v>
      </c>
      <c r="Y123" s="50">
        <v>234</v>
      </c>
      <c r="Z123" s="50">
        <f t="shared" si="41"/>
        <v>3366</v>
      </c>
    </row>
    <row r="124" spans="1:39" x14ac:dyDescent="0.25">
      <c r="A124" s="30"/>
      <c r="B124" s="44">
        <v>3727</v>
      </c>
      <c r="C124" s="44">
        <v>14718</v>
      </c>
      <c r="D124" s="45">
        <v>3747.7333333333331</v>
      </c>
      <c r="E124" s="45">
        <f t="shared" si="36"/>
        <v>10970.266666666666</v>
      </c>
      <c r="F124" s="44">
        <v>77819</v>
      </c>
      <c r="G124" s="45">
        <v>3747.7333333333331</v>
      </c>
      <c r="H124" s="45">
        <f t="shared" si="37"/>
        <v>74071.266666666663</v>
      </c>
      <c r="I124" s="46"/>
      <c r="J124" s="30"/>
      <c r="K124" s="47">
        <v>1190</v>
      </c>
      <c r="L124" s="47">
        <v>5855</v>
      </c>
      <c r="M124" s="48">
        <v>1418.6666666666667</v>
      </c>
      <c r="N124" s="48">
        <f t="shared" si="38"/>
        <v>4436.333333333333</v>
      </c>
      <c r="O124" s="48">
        <v>22518</v>
      </c>
      <c r="P124" s="48">
        <v>1418.6666666666667</v>
      </c>
      <c r="Q124" s="48">
        <f t="shared" si="39"/>
        <v>21099.333333333332</v>
      </c>
      <c r="R124" s="46"/>
      <c r="S124" s="30"/>
      <c r="T124" s="49">
        <v>256</v>
      </c>
      <c r="U124" s="49">
        <v>4255</v>
      </c>
      <c r="V124" s="50">
        <v>234</v>
      </c>
      <c r="W124" s="50">
        <f t="shared" si="40"/>
        <v>4021</v>
      </c>
      <c r="X124" s="50">
        <v>4272</v>
      </c>
      <c r="Y124" s="50">
        <v>234</v>
      </c>
      <c r="Z124" s="50">
        <f t="shared" si="41"/>
        <v>4038</v>
      </c>
    </row>
    <row r="125" spans="1:39" x14ac:dyDescent="0.25">
      <c r="A125" s="30"/>
      <c r="B125" s="44">
        <v>3649</v>
      </c>
      <c r="C125" s="44">
        <v>14794</v>
      </c>
      <c r="D125" s="45">
        <v>3747.7333333333331</v>
      </c>
      <c r="E125" s="45">
        <f t="shared" si="36"/>
        <v>11046.266666666666</v>
      </c>
      <c r="F125" s="44">
        <v>85796</v>
      </c>
      <c r="G125" s="45">
        <v>3747.7333333333331</v>
      </c>
      <c r="H125" s="45">
        <f t="shared" si="37"/>
        <v>82048.266666666663</v>
      </c>
      <c r="I125" s="46"/>
      <c r="J125" s="30"/>
      <c r="K125" s="47">
        <v>2175</v>
      </c>
      <c r="L125" s="47">
        <v>6078</v>
      </c>
      <c r="M125" s="48">
        <v>1418.6666666666667</v>
      </c>
      <c r="N125" s="48">
        <f t="shared" si="38"/>
        <v>4659.333333333333</v>
      </c>
      <c r="O125" s="48">
        <v>33948</v>
      </c>
      <c r="P125" s="48">
        <v>1418.6666666666667</v>
      </c>
      <c r="Q125" s="48">
        <f t="shared" si="39"/>
        <v>32529.333333333332</v>
      </c>
      <c r="R125" s="46"/>
      <c r="S125" s="30"/>
      <c r="T125" s="49">
        <v>266</v>
      </c>
      <c r="U125" s="49">
        <v>4110</v>
      </c>
      <c r="V125" s="50">
        <v>234</v>
      </c>
      <c r="W125" s="50">
        <f t="shared" si="40"/>
        <v>3876</v>
      </c>
      <c r="X125" s="50">
        <v>4695</v>
      </c>
      <c r="Y125" s="50">
        <v>234</v>
      </c>
      <c r="Z125" s="50">
        <f t="shared" si="41"/>
        <v>4461</v>
      </c>
    </row>
    <row r="126" spans="1:39" x14ac:dyDescent="0.25">
      <c r="A126" s="30"/>
      <c r="B126" s="44">
        <v>3600</v>
      </c>
      <c r="C126" s="44">
        <v>14046</v>
      </c>
      <c r="D126" s="45">
        <v>3747.7333333333331</v>
      </c>
      <c r="E126" s="45">
        <f t="shared" si="36"/>
        <v>10298.266666666666</v>
      </c>
      <c r="F126" s="44">
        <v>69795</v>
      </c>
      <c r="G126" s="45">
        <v>3747.7333333333331</v>
      </c>
      <c r="H126" s="45">
        <f t="shared" si="37"/>
        <v>66047.266666666663</v>
      </c>
      <c r="I126" s="46"/>
      <c r="J126" s="30"/>
      <c r="K126" s="47">
        <v>1099</v>
      </c>
      <c r="L126" s="47">
        <v>5293</v>
      </c>
      <c r="M126" s="48">
        <v>1418.6666666666667</v>
      </c>
      <c r="N126" s="48">
        <f t="shared" si="38"/>
        <v>3874.333333333333</v>
      </c>
      <c r="O126" s="48">
        <v>18777</v>
      </c>
      <c r="P126" s="48">
        <v>1418.6666666666667</v>
      </c>
      <c r="Q126" s="48">
        <f t="shared" si="39"/>
        <v>17358.333333333332</v>
      </c>
      <c r="R126" s="46"/>
      <c r="S126" s="30"/>
      <c r="T126" s="49">
        <v>208</v>
      </c>
      <c r="U126" s="49">
        <v>4586</v>
      </c>
      <c r="V126" s="50">
        <v>234</v>
      </c>
      <c r="W126" s="50">
        <f t="shared" si="40"/>
        <v>4352</v>
      </c>
      <c r="X126" s="50">
        <v>5242</v>
      </c>
      <c r="Y126" s="50">
        <v>234</v>
      </c>
      <c r="Z126" s="50">
        <f t="shared" si="41"/>
        <v>5008</v>
      </c>
    </row>
    <row r="127" spans="1:39" x14ac:dyDescent="0.25">
      <c r="A127" s="30"/>
      <c r="B127" s="44">
        <v>3874</v>
      </c>
      <c r="C127" s="44">
        <v>12863</v>
      </c>
      <c r="D127" s="45">
        <v>3747.7333333333331</v>
      </c>
      <c r="E127" s="45">
        <f t="shared" si="36"/>
        <v>9115.2666666666664</v>
      </c>
      <c r="F127" s="44">
        <v>77530</v>
      </c>
      <c r="G127" s="45">
        <v>3747.7333333333331</v>
      </c>
      <c r="H127" s="45">
        <f t="shared" si="37"/>
        <v>73782.266666666663</v>
      </c>
      <c r="I127" s="46"/>
      <c r="J127" s="30"/>
      <c r="K127" s="47">
        <v>1571</v>
      </c>
      <c r="L127" s="47">
        <v>6225</v>
      </c>
      <c r="M127" s="48">
        <v>1418.6666666666667</v>
      </c>
      <c r="N127" s="48">
        <f t="shared" si="38"/>
        <v>4806.333333333333</v>
      </c>
      <c r="O127" s="48">
        <v>28694</v>
      </c>
      <c r="P127" s="48">
        <v>1418.6666666666667</v>
      </c>
      <c r="Q127" s="48">
        <f t="shared" si="39"/>
        <v>27275.333333333332</v>
      </c>
      <c r="R127" s="46"/>
      <c r="S127" s="30"/>
      <c r="T127" s="49">
        <v>191</v>
      </c>
      <c r="U127" s="49">
        <v>3752</v>
      </c>
      <c r="V127" s="50">
        <v>234</v>
      </c>
      <c r="W127" s="50">
        <f t="shared" si="40"/>
        <v>3518</v>
      </c>
      <c r="X127" s="50">
        <v>9804</v>
      </c>
      <c r="Y127" s="50">
        <v>234</v>
      </c>
      <c r="Z127" s="50">
        <f t="shared" si="41"/>
        <v>9570</v>
      </c>
      <c r="AJ127" s="18"/>
      <c r="AK127" s="18"/>
      <c r="AL127" s="18"/>
      <c r="AM127" s="18"/>
    </row>
    <row r="128" spans="1:39" x14ac:dyDescent="0.25">
      <c r="A128" s="30"/>
      <c r="B128" s="44">
        <v>3593</v>
      </c>
      <c r="C128" s="44">
        <v>14229</v>
      </c>
      <c r="D128" s="45">
        <v>3747.7333333333331</v>
      </c>
      <c r="E128" s="45">
        <f t="shared" si="36"/>
        <v>10481.266666666666</v>
      </c>
      <c r="F128" s="44">
        <v>74082</v>
      </c>
      <c r="G128" s="45">
        <v>3747.7333333333331</v>
      </c>
      <c r="H128" s="45">
        <f t="shared" si="37"/>
        <v>70334.266666666663</v>
      </c>
      <c r="I128" s="46"/>
      <c r="J128" s="30"/>
      <c r="K128" s="47">
        <v>1217</v>
      </c>
      <c r="L128" s="47">
        <v>6784</v>
      </c>
      <c r="M128" s="48">
        <v>1418.6666666666667</v>
      </c>
      <c r="N128" s="48">
        <f t="shared" si="38"/>
        <v>5365.333333333333</v>
      </c>
      <c r="O128" s="48">
        <v>35616</v>
      </c>
      <c r="P128" s="48">
        <v>1418.6666666666667</v>
      </c>
      <c r="Q128" s="48">
        <f t="shared" si="39"/>
        <v>34197.333333333336</v>
      </c>
      <c r="R128" s="46"/>
      <c r="S128" s="30"/>
      <c r="T128" s="49">
        <v>290</v>
      </c>
      <c r="U128" s="49">
        <v>3869</v>
      </c>
      <c r="V128" s="50">
        <v>234</v>
      </c>
      <c r="W128" s="50">
        <f t="shared" si="40"/>
        <v>3635</v>
      </c>
      <c r="X128" s="50">
        <v>4034</v>
      </c>
      <c r="Y128" s="50">
        <v>234</v>
      </c>
      <c r="Z128" s="50">
        <f t="shared" si="41"/>
        <v>3800</v>
      </c>
    </row>
    <row r="129" spans="1:39" x14ac:dyDescent="0.25">
      <c r="A129" s="30"/>
      <c r="B129" s="44">
        <v>2996</v>
      </c>
      <c r="C129" s="44">
        <v>14052</v>
      </c>
      <c r="D129" s="45">
        <v>3747.7333333333331</v>
      </c>
      <c r="E129" s="45">
        <f t="shared" si="36"/>
        <v>10304.266666666666</v>
      </c>
      <c r="F129" s="44">
        <v>81021</v>
      </c>
      <c r="G129" s="45">
        <v>3747.7333333333331</v>
      </c>
      <c r="H129" s="45">
        <f t="shared" si="37"/>
        <v>77273.266666666663</v>
      </c>
      <c r="I129" s="46"/>
      <c r="J129" s="30"/>
      <c r="K129" s="47">
        <v>1375</v>
      </c>
      <c r="L129" s="47">
        <v>6150</v>
      </c>
      <c r="M129" s="48">
        <v>1418.6666666666667</v>
      </c>
      <c r="N129" s="48">
        <f t="shared" si="38"/>
        <v>4731.333333333333</v>
      </c>
      <c r="O129" s="48">
        <v>20337</v>
      </c>
      <c r="P129" s="48">
        <v>1418.6666666666667</v>
      </c>
      <c r="Q129" s="48">
        <f t="shared" si="39"/>
        <v>18918.333333333332</v>
      </c>
      <c r="R129" s="46"/>
      <c r="S129" s="30"/>
      <c r="T129" s="49">
        <v>169</v>
      </c>
      <c r="U129" s="49">
        <v>2874</v>
      </c>
      <c r="V129" s="50">
        <v>234</v>
      </c>
      <c r="W129" s="50">
        <f t="shared" si="40"/>
        <v>2640</v>
      </c>
      <c r="X129" s="50">
        <v>6782</v>
      </c>
      <c r="Y129" s="50">
        <v>234</v>
      </c>
      <c r="Z129" s="50">
        <f t="shared" si="41"/>
        <v>6548</v>
      </c>
    </row>
    <row r="130" spans="1:39" x14ac:dyDescent="0.25">
      <c r="A130" s="30"/>
      <c r="B130" s="44">
        <v>3683</v>
      </c>
      <c r="C130" s="44">
        <v>13702</v>
      </c>
      <c r="D130" s="45">
        <v>3747.7333333333331</v>
      </c>
      <c r="E130" s="45">
        <f t="shared" si="36"/>
        <v>9954.2666666666664</v>
      </c>
      <c r="F130" s="44">
        <v>75963</v>
      </c>
      <c r="G130" s="45">
        <v>3747.7333333333331</v>
      </c>
      <c r="H130" s="45">
        <f t="shared" si="37"/>
        <v>72215.266666666663</v>
      </c>
      <c r="I130" s="46"/>
      <c r="J130" s="30"/>
      <c r="K130" s="47">
        <v>1271</v>
      </c>
      <c r="L130" s="47">
        <v>5828</v>
      </c>
      <c r="M130" s="48">
        <v>1418.6666666666667</v>
      </c>
      <c r="N130" s="48">
        <f t="shared" si="38"/>
        <v>4409.333333333333</v>
      </c>
      <c r="O130" s="48">
        <v>18963</v>
      </c>
      <c r="P130" s="48">
        <v>1418.6666666666667</v>
      </c>
      <c r="Q130" s="48">
        <f t="shared" si="39"/>
        <v>17544.333333333332</v>
      </c>
      <c r="R130" s="46"/>
      <c r="S130" s="30"/>
      <c r="T130" s="49">
        <v>243</v>
      </c>
      <c r="U130" s="49">
        <v>3024</v>
      </c>
      <c r="V130" s="50">
        <v>234</v>
      </c>
      <c r="W130" s="50">
        <f t="shared" si="40"/>
        <v>2790</v>
      </c>
      <c r="X130" s="50">
        <v>6167</v>
      </c>
      <c r="Y130" s="50">
        <v>234</v>
      </c>
      <c r="Z130" s="50">
        <f t="shared" si="41"/>
        <v>5933</v>
      </c>
    </row>
    <row r="131" spans="1:39" x14ac:dyDescent="0.25">
      <c r="A131" s="30"/>
      <c r="B131" s="44">
        <v>3755</v>
      </c>
      <c r="C131" s="44">
        <v>13921</v>
      </c>
      <c r="D131" s="45">
        <v>3747.7333333333331</v>
      </c>
      <c r="E131" s="45">
        <f t="shared" si="36"/>
        <v>10173.266666666666</v>
      </c>
      <c r="F131" s="44">
        <v>78288</v>
      </c>
      <c r="G131" s="45">
        <v>3747.7333333333331</v>
      </c>
      <c r="H131" s="45">
        <f t="shared" si="37"/>
        <v>74540.266666666663</v>
      </c>
      <c r="I131" s="46"/>
      <c r="J131" s="30"/>
      <c r="K131" s="47">
        <v>1211</v>
      </c>
      <c r="L131" s="47">
        <v>5835</v>
      </c>
      <c r="M131" s="48">
        <v>1418.6666666666667</v>
      </c>
      <c r="N131" s="48">
        <f t="shared" si="38"/>
        <v>4416.333333333333</v>
      </c>
      <c r="O131" s="48">
        <v>23281</v>
      </c>
      <c r="P131" s="48">
        <v>1418.6666666666667</v>
      </c>
      <c r="Q131" s="48">
        <f t="shared" si="39"/>
        <v>21862.333333333332</v>
      </c>
      <c r="R131" s="46"/>
      <c r="S131" s="30"/>
      <c r="T131" s="49">
        <v>207</v>
      </c>
      <c r="U131" s="49">
        <v>3534</v>
      </c>
      <c r="V131" s="50">
        <v>234</v>
      </c>
      <c r="W131" s="50">
        <f t="shared" si="40"/>
        <v>3300</v>
      </c>
      <c r="X131" s="50">
        <v>10016</v>
      </c>
      <c r="Y131" s="50">
        <v>234</v>
      </c>
      <c r="Z131" s="50">
        <f t="shared" si="41"/>
        <v>9782</v>
      </c>
    </row>
    <row r="132" spans="1:39" x14ac:dyDescent="0.25">
      <c r="A132" s="30"/>
      <c r="B132" s="44">
        <v>3856</v>
      </c>
      <c r="C132" s="44">
        <v>13614</v>
      </c>
      <c r="D132" s="45">
        <v>3747.7333333333331</v>
      </c>
      <c r="E132" s="45">
        <f t="shared" si="36"/>
        <v>9866.2666666666664</v>
      </c>
      <c r="F132" s="44">
        <v>78748</v>
      </c>
      <c r="G132" s="45">
        <v>3747.7333333333331</v>
      </c>
      <c r="H132" s="45">
        <f t="shared" si="37"/>
        <v>75000.266666666663</v>
      </c>
      <c r="I132" s="46"/>
      <c r="J132" s="30"/>
      <c r="K132" s="47">
        <v>1592</v>
      </c>
      <c r="L132" s="47">
        <v>6811</v>
      </c>
      <c r="M132" s="48">
        <v>1418.6666666666667</v>
      </c>
      <c r="N132" s="48">
        <f t="shared" si="38"/>
        <v>5392.333333333333</v>
      </c>
      <c r="O132" s="48">
        <v>19873</v>
      </c>
      <c r="P132" s="48">
        <v>1418.6666666666667</v>
      </c>
      <c r="Q132" s="48">
        <f t="shared" si="39"/>
        <v>18454.333333333332</v>
      </c>
      <c r="R132" s="46"/>
      <c r="S132" s="30"/>
      <c r="T132" s="49">
        <v>206</v>
      </c>
      <c r="U132" s="49">
        <v>6321</v>
      </c>
      <c r="V132" s="50">
        <v>234</v>
      </c>
      <c r="W132" s="50">
        <f t="shared" si="40"/>
        <v>6087</v>
      </c>
      <c r="X132" s="50">
        <v>5271</v>
      </c>
      <c r="Y132" s="50">
        <v>234</v>
      </c>
      <c r="Z132" s="50">
        <f t="shared" si="41"/>
        <v>5037</v>
      </c>
    </row>
    <row r="133" spans="1:39" x14ac:dyDescent="0.25">
      <c r="A133" s="30"/>
      <c r="B133" s="51">
        <v>3708</v>
      </c>
      <c r="C133" s="51">
        <v>15031</v>
      </c>
      <c r="D133" s="52">
        <v>3747.7333333333331</v>
      </c>
      <c r="E133" s="52">
        <f t="shared" si="36"/>
        <v>11283.266666666666</v>
      </c>
      <c r="F133" s="51">
        <v>74364</v>
      </c>
      <c r="G133" s="52">
        <v>3747.7333333333331</v>
      </c>
      <c r="H133" s="52">
        <f t="shared" si="37"/>
        <v>70616.266666666663</v>
      </c>
      <c r="I133" s="46"/>
      <c r="J133" s="30"/>
      <c r="K133" s="53">
        <v>1374</v>
      </c>
      <c r="L133" s="53">
        <v>6463</v>
      </c>
      <c r="M133" s="54">
        <v>1418.6666666666667</v>
      </c>
      <c r="N133" s="54">
        <f t="shared" si="38"/>
        <v>5044.333333333333</v>
      </c>
      <c r="O133" s="54">
        <v>18428</v>
      </c>
      <c r="P133" s="54">
        <v>1418.6666666666667</v>
      </c>
      <c r="Q133" s="54">
        <f t="shared" si="39"/>
        <v>17009.333333333332</v>
      </c>
      <c r="R133" s="46"/>
      <c r="S133" s="30"/>
      <c r="T133" s="55">
        <v>168</v>
      </c>
      <c r="U133" s="55">
        <v>3745</v>
      </c>
      <c r="V133" s="56">
        <v>234</v>
      </c>
      <c r="W133" s="56">
        <f t="shared" si="40"/>
        <v>3511</v>
      </c>
      <c r="X133" s="56">
        <v>6942</v>
      </c>
      <c r="Y133" s="56">
        <v>234</v>
      </c>
      <c r="Z133" s="56">
        <f t="shared" si="41"/>
        <v>6708</v>
      </c>
    </row>
    <row r="134" spans="1:39" s="18" customFormat="1" ht="18.75" x14ac:dyDescent="0.25">
      <c r="A134" s="57" t="s">
        <v>13</v>
      </c>
      <c r="B134" s="58">
        <f>AVERAGE(B119:B133)</f>
        <v>3747.7333333333331</v>
      </c>
      <c r="C134" s="73"/>
      <c r="D134" s="58"/>
      <c r="E134" s="73"/>
      <c r="F134" s="73"/>
      <c r="G134" s="58"/>
      <c r="H134" s="73"/>
      <c r="I134" s="72"/>
      <c r="J134" s="57" t="s">
        <v>13</v>
      </c>
      <c r="K134" s="58">
        <f>AVERAGE(K119:K133)</f>
        <v>1418.6666666666667</v>
      </c>
      <c r="L134" s="73"/>
      <c r="M134" s="58"/>
      <c r="N134" s="58"/>
      <c r="O134" s="58"/>
      <c r="P134" s="58"/>
      <c r="Q134" s="73"/>
      <c r="R134" s="74"/>
      <c r="S134" s="57" t="s">
        <v>13</v>
      </c>
      <c r="T134" s="58">
        <f>AVERAGE(T119:T133)</f>
        <v>234</v>
      </c>
      <c r="U134" s="59"/>
      <c r="V134" s="62"/>
      <c r="W134" s="62"/>
      <c r="X134" s="62"/>
      <c r="Y134" s="62"/>
      <c r="Z134" s="62"/>
      <c r="AJ134"/>
      <c r="AK134"/>
      <c r="AL134"/>
      <c r="AM134"/>
    </row>
    <row r="135" spans="1:39" ht="18.75" x14ac:dyDescent="0.25">
      <c r="A135" s="77"/>
      <c r="B135" s="24" t="s">
        <v>11</v>
      </c>
      <c r="C135" s="25"/>
      <c r="D135" s="25"/>
      <c r="E135" s="25"/>
      <c r="F135" s="25"/>
      <c r="G135" s="25"/>
      <c r="H135" s="26"/>
      <c r="I135" s="46"/>
      <c r="J135" s="77"/>
      <c r="K135" s="27" t="s">
        <v>11</v>
      </c>
      <c r="L135" s="28"/>
      <c r="M135" s="28"/>
      <c r="N135" s="28"/>
      <c r="O135" s="28"/>
      <c r="P135" s="28"/>
      <c r="Q135" s="29"/>
      <c r="R135" s="46"/>
      <c r="S135" s="77"/>
      <c r="T135" s="21" t="s">
        <v>11</v>
      </c>
      <c r="U135" s="22"/>
      <c r="V135" s="22"/>
      <c r="W135" s="22"/>
      <c r="X135" s="22"/>
      <c r="Y135" s="22"/>
      <c r="Z135" s="23"/>
    </row>
    <row r="136" spans="1:39" x14ac:dyDescent="0.25">
      <c r="A136" s="30"/>
      <c r="B136" s="44">
        <v>4681</v>
      </c>
      <c r="C136" s="44">
        <v>12547</v>
      </c>
      <c r="D136" s="45">
        <v>4191.2666666666664</v>
      </c>
      <c r="E136" s="45">
        <f t="shared" ref="E136:E150" si="42">C136-D136</f>
        <v>8355.7333333333336</v>
      </c>
      <c r="F136" s="44">
        <v>66053</v>
      </c>
      <c r="G136" s="45">
        <v>4191.2666666666664</v>
      </c>
      <c r="H136" s="45">
        <f t="shared" ref="H136:H150" si="43">F136-G136</f>
        <v>61861.733333333337</v>
      </c>
      <c r="I136" s="46"/>
      <c r="J136" s="30"/>
      <c r="K136" s="47">
        <v>1434</v>
      </c>
      <c r="L136" s="47">
        <v>8660</v>
      </c>
      <c r="M136" s="48">
        <v>1700.7333333333333</v>
      </c>
      <c r="N136" s="48">
        <f t="shared" ref="N136:N150" si="44">L136-M136</f>
        <v>6959.2666666666664</v>
      </c>
      <c r="O136" s="48">
        <v>33178</v>
      </c>
      <c r="P136" s="48">
        <v>1700.7333333333333</v>
      </c>
      <c r="Q136" s="48">
        <f t="shared" ref="Q136:Q150" si="45">O136-P136</f>
        <v>31477.266666666666</v>
      </c>
      <c r="R136" s="46"/>
      <c r="S136" s="30"/>
      <c r="T136" s="49">
        <v>180</v>
      </c>
      <c r="U136" s="49">
        <v>3552</v>
      </c>
      <c r="V136" s="50">
        <v>182.86666666666667</v>
      </c>
      <c r="W136" s="50">
        <f t="shared" ref="W136:W150" si="46">U136-V136</f>
        <v>3369.1333333333332</v>
      </c>
      <c r="X136" s="50">
        <v>4803</v>
      </c>
      <c r="Y136" s="50">
        <v>182.86666666666667</v>
      </c>
      <c r="Z136" s="50">
        <f t="shared" ref="Z136:Z150" si="47">X136-Y136</f>
        <v>4620.1333333333332</v>
      </c>
    </row>
    <row r="137" spans="1:39" x14ac:dyDescent="0.25">
      <c r="A137" s="30"/>
      <c r="B137" s="44">
        <v>4090</v>
      </c>
      <c r="C137" s="44">
        <v>13063</v>
      </c>
      <c r="D137" s="45">
        <v>4191.2666666666664</v>
      </c>
      <c r="E137" s="45">
        <f t="shared" si="42"/>
        <v>8871.7333333333336</v>
      </c>
      <c r="F137" s="44">
        <v>70900</v>
      </c>
      <c r="G137" s="45">
        <v>4191.2666666666664</v>
      </c>
      <c r="H137" s="45">
        <f t="shared" si="43"/>
        <v>66708.733333333337</v>
      </c>
      <c r="I137" s="46"/>
      <c r="J137" s="30"/>
      <c r="K137" s="47">
        <v>2137</v>
      </c>
      <c r="L137" s="47">
        <v>12466</v>
      </c>
      <c r="M137" s="48">
        <v>1700.7333333333333</v>
      </c>
      <c r="N137" s="48">
        <f t="shared" si="44"/>
        <v>10765.266666666666</v>
      </c>
      <c r="O137" s="48">
        <v>53351</v>
      </c>
      <c r="P137" s="48">
        <v>1700.7333333333333</v>
      </c>
      <c r="Q137" s="48">
        <f t="shared" si="45"/>
        <v>51650.26666666667</v>
      </c>
      <c r="R137" s="46"/>
      <c r="S137" s="30"/>
      <c r="T137" s="49">
        <v>175</v>
      </c>
      <c r="U137" s="49">
        <v>4013</v>
      </c>
      <c r="V137" s="50">
        <v>182.86666666666667</v>
      </c>
      <c r="W137" s="50">
        <f t="shared" si="46"/>
        <v>3830.1333333333332</v>
      </c>
      <c r="X137" s="50">
        <v>4973</v>
      </c>
      <c r="Y137" s="50">
        <v>182.86666666666667</v>
      </c>
      <c r="Z137" s="50">
        <f t="shared" si="47"/>
        <v>4790.1333333333332</v>
      </c>
    </row>
    <row r="138" spans="1:39" x14ac:dyDescent="0.25">
      <c r="A138" s="30"/>
      <c r="B138" s="44">
        <v>4854</v>
      </c>
      <c r="C138" s="44">
        <v>15210</v>
      </c>
      <c r="D138" s="45">
        <v>4191.2666666666664</v>
      </c>
      <c r="E138" s="45">
        <f t="shared" si="42"/>
        <v>11018.733333333334</v>
      </c>
      <c r="F138" s="44">
        <v>73747</v>
      </c>
      <c r="G138" s="45">
        <v>4191.2666666666664</v>
      </c>
      <c r="H138" s="45">
        <f t="shared" si="43"/>
        <v>69555.733333333337</v>
      </c>
      <c r="I138" s="46"/>
      <c r="J138" s="30"/>
      <c r="K138" s="47">
        <v>1093</v>
      </c>
      <c r="L138" s="47">
        <v>8368</v>
      </c>
      <c r="M138" s="48">
        <v>1700.7333333333333</v>
      </c>
      <c r="N138" s="48">
        <f t="shared" si="44"/>
        <v>6667.2666666666664</v>
      </c>
      <c r="O138" s="48">
        <v>45146</v>
      </c>
      <c r="P138" s="48">
        <v>1700.7333333333333</v>
      </c>
      <c r="Q138" s="48">
        <f t="shared" si="45"/>
        <v>43445.26666666667</v>
      </c>
      <c r="R138" s="46"/>
      <c r="S138" s="30"/>
      <c r="T138" s="49">
        <v>146</v>
      </c>
      <c r="U138" s="49">
        <v>5275</v>
      </c>
      <c r="V138" s="50">
        <v>182.86666666666667</v>
      </c>
      <c r="W138" s="50">
        <f t="shared" si="46"/>
        <v>5092.1333333333332</v>
      </c>
      <c r="X138" s="50">
        <v>5275</v>
      </c>
      <c r="Y138" s="50">
        <v>182.86666666666667</v>
      </c>
      <c r="Z138" s="50">
        <f t="shared" si="47"/>
        <v>5092.1333333333332</v>
      </c>
    </row>
    <row r="139" spans="1:39" x14ac:dyDescent="0.25">
      <c r="A139" s="30"/>
      <c r="B139" s="44">
        <v>4035</v>
      </c>
      <c r="C139" s="44">
        <v>12827</v>
      </c>
      <c r="D139" s="45">
        <v>4191.2666666666664</v>
      </c>
      <c r="E139" s="45">
        <f t="shared" si="42"/>
        <v>8635.7333333333336</v>
      </c>
      <c r="F139" s="44">
        <v>63824</v>
      </c>
      <c r="G139" s="45">
        <v>4191.2666666666664</v>
      </c>
      <c r="H139" s="45">
        <f t="shared" si="43"/>
        <v>59632.733333333337</v>
      </c>
      <c r="I139" s="46"/>
      <c r="J139" s="30"/>
      <c r="K139" s="47">
        <v>1285</v>
      </c>
      <c r="L139" s="47">
        <v>9430</v>
      </c>
      <c r="M139" s="48">
        <v>1700.7333333333333</v>
      </c>
      <c r="N139" s="48">
        <f t="shared" si="44"/>
        <v>7729.2666666666664</v>
      </c>
      <c r="O139" s="48">
        <v>33538</v>
      </c>
      <c r="P139" s="48">
        <v>1700.7333333333333</v>
      </c>
      <c r="Q139" s="48">
        <f t="shared" si="45"/>
        <v>31837.266666666666</v>
      </c>
      <c r="R139" s="46"/>
      <c r="S139" s="30"/>
      <c r="T139" s="49">
        <v>173</v>
      </c>
      <c r="U139" s="49">
        <v>3216</v>
      </c>
      <c r="V139" s="50">
        <v>182.86666666666667</v>
      </c>
      <c r="W139" s="50">
        <f t="shared" si="46"/>
        <v>3033.1333333333332</v>
      </c>
      <c r="X139" s="50">
        <v>4371</v>
      </c>
      <c r="Y139" s="50">
        <v>182.86666666666667</v>
      </c>
      <c r="Z139" s="50">
        <f t="shared" si="47"/>
        <v>4188.1333333333332</v>
      </c>
    </row>
    <row r="140" spans="1:39" x14ac:dyDescent="0.25">
      <c r="A140" s="30"/>
      <c r="B140" s="44">
        <v>3808</v>
      </c>
      <c r="C140" s="44">
        <v>13946</v>
      </c>
      <c r="D140" s="45">
        <v>4191.2666666666664</v>
      </c>
      <c r="E140" s="45">
        <f t="shared" si="42"/>
        <v>9754.7333333333336</v>
      </c>
      <c r="F140" s="44">
        <v>67435</v>
      </c>
      <c r="G140" s="45">
        <v>4191.2666666666664</v>
      </c>
      <c r="H140" s="45">
        <f t="shared" si="43"/>
        <v>63243.733333333337</v>
      </c>
      <c r="I140" s="46"/>
      <c r="J140" s="30"/>
      <c r="K140" s="47">
        <v>2665</v>
      </c>
      <c r="L140" s="47">
        <v>3871</v>
      </c>
      <c r="M140" s="48">
        <v>1700.7333333333333</v>
      </c>
      <c r="N140" s="48">
        <f t="shared" si="44"/>
        <v>2170.2666666666664</v>
      </c>
      <c r="O140" s="48">
        <v>46490</v>
      </c>
      <c r="P140" s="48">
        <v>1700.7333333333333</v>
      </c>
      <c r="Q140" s="48">
        <f t="shared" si="45"/>
        <v>44789.26666666667</v>
      </c>
      <c r="R140" s="46"/>
      <c r="S140" s="30"/>
      <c r="T140" s="49">
        <v>234</v>
      </c>
      <c r="U140" s="49">
        <v>3573</v>
      </c>
      <c r="V140" s="50">
        <v>182.86666666666667</v>
      </c>
      <c r="W140" s="50">
        <f t="shared" si="46"/>
        <v>3390.1333333333332</v>
      </c>
      <c r="X140" s="50">
        <v>4641</v>
      </c>
      <c r="Y140" s="50">
        <v>182.86666666666667</v>
      </c>
      <c r="Z140" s="50">
        <f t="shared" si="47"/>
        <v>4458.1333333333332</v>
      </c>
    </row>
    <row r="141" spans="1:39" x14ac:dyDescent="0.25">
      <c r="A141" s="30"/>
      <c r="B141" s="44">
        <v>4145</v>
      </c>
      <c r="C141" s="44">
        <v>13046</v>
      </c>
      <c r="D141" s="45">
        <v>4191.2666666666664</v>
      </c>
      <c r="E141" s="45">
        <f t="shared" si="42"/>
        <v>8854.7333333333336</v>
      </c>
      <c r="F141" s="44">
        <v>63839</v>
      </c>
      <c r="G141" s="45">
        <v>4191.2666666666664</v>
      </c>
      <c r="H141" s="45">
        <f t="shared" si="43"/>
        <v>59647.733333333337</v>
      </c>
      <c r="I141" s="46"/>
      <c r="J141" s="30"/>
      <c r="K141" s="47">
        <v>2601</v>
      </c>
      <c r="L141" s="47">
        <v>8496</v>
      </c>
      <c r="M141" s="48">
        <v>1700.7333333333333</v>
      </c>
      <c r="N141" s="48">
        <f t="shared" si="44"/>
        <v>6795.2666666666664</v>
      </c>
      <c r="O141" s="48">
        <v>43576</v>
      </c>
      <c r="P141" s="48">
        <v>1700.7333333333333</v>
      </c>
      <c r="Q141" s="48">
        <f t="shared" si="45"/>
        <v>41875.26666666667</v>
      </c>
      <c r="R141" s="46"/>
      <c r="S141" s="30"/>
      <c r="T141" s="49">
        <v>180</v>
      </c>
      <c r="U141" s="49">
        <v>3788</v>
      </c>
      <c r="V141" s="50">
        <v>182.86666666666667</v>
      </c>
      <c r="W141" s="50">
        <f t="shared" si="46"/>
        <v>3605.1333333333332</v>
      </c>
      <c r="X141" s="50">
        <v>4693</v>
      </c>
      <c r="Y141" s="50">
        <v>182.86666666666667</v>
      </c>
      <c r="Z141" s="50">
        <f t="shared" si="47"/>
        <v>4510.1333333333332</v>
      </c>
    </row>
    <row r="142" spans="1:39" x14ac:dyDescent="0.25">
      <c r="A142" s="30"/>
      <c r="B142" s="44">
        <v>3996</v>
      </c>
      <c r="C142" s="44">
        <v>11460</v>
      </c>
      <c r="D142" s="45">
        <v>4191.2666666666664</v>
      </c>
      <c r="E142" s="45">
        <f t="shared" si="42"/>
        <v>7268.7333333333336</v>
      </c>
      <c r="F142" s="44">
        <v>67006</v>
      </c>
      <c r="G142" s="45">
        <v>4191.2666666666664</v>
      </c>
      <c r="H142" s="45">
        <f t="shared" si="43"/>
        <v>62814.733333333337</v>
      </c>
      <c r="I142" s="46"/>
      <c r="J142" s="30"/>
      <c r="K142" s="47">
        <v>1408</v>
      </c>
      <c r="L142" s="47">
        <v>11140</v>
      </c>
      <c r="M142" s="48">
        <v>1700.7333333333333</v>
      </c>
      <c r="N142" s="48">
        <f t="shared" si="44"/>
        <v>9439.2666666666664</v>
      </c>
      <c r="O142" s="48">
        <v>27092</v>
      </c>
      <c r="P142" s="48">
        <v>1700.7333333333333</v>
      </c>
      <c r="Q142" s="48">
        <f t="shared" si="45"/>
        <v>25391.266666666666</v>
      </c>
      <c r="R142" s="46"/>
      <c r="S142" s="30"/>
      <c r="T142" s="49">
        <v>230</v>
      </c>
      <c r="U142" s="49">
        <v>3192</v>
      </c>
      <c r="V142" s="50">
        <v>182.86666666666667</v>
      </c>
      <c r="W142" s="50">
        <f t="shared" si="46"/>
        <v>3009.1333333333332</v>
      </c>
      <c r="X142" s="50">
        <v>4284</v>
      </c>
      <c r="Y142" s="50">
        <v>182.86666666666667</v>
      </c>
      <c r="Z142" s="50">
        <f t="shared" si="47"/>
        <v>4101.1333333333332</v>
      </c>
    </row>
    <row r="143" spans="1:39" x14ac:dyDescent="0.25">
      <c r="A143" s="30"/>
      <c r="B143" s="44">
        <v>4089</v>
      </c>
      <c r="C143" s="44">
        <v>14365</v>
      </c>
      <c r="D143" s="45">
        <v>4191.2666666666664</v>
      </c>
      <c r="E143" s="45">
        <f t="shared" si="42"/>
        <v>10173.733333333334</v>
      </c>
      <c r="F143" s="44">
        <v>66967</v>
      </c>
      <c r="G143" s="45">
        <v>4191.2666666666664</v>
      </c>
      <c r="H143" s="45">
        <f t="shared" si="43"/>
        <v>62775.733333333337</v>
      </c>
      <c r="I143" s="46"/>
      <c r="J143" s="30"/>
      <c r="K143" s="47">
        <v>1425</v>
      </c>
      <c r="L143" s="47">
        <v>8634</v>
      </c>
      <c r="M143" s="48">
        <v>1700.7333333333333</v>
      </c>
      <c r="N143" s="48">
        <f t="shared" si="44"/>
        <v>6933.2666666666664</v>
      </c>
      <c r="O143" s="48">
        <v>23767</v>
      </c>
      <c r="P143" s="48">
        <v>1700.7333333333333</v>
      </c>
      <c r="Q143" s="48">
        <f t="shared" si="45"/>
        <v>22066.266666666666</v>
      </c>
      <c r="R143" s="46"/>
      <c r="S143" s="30"/>
      <c r="T143" s="49">
        <v>193</v>
      </c>
      <c r="U143" s="49">
        <v>2910</v>
      </c>
      <c r="V143" s="50">
        <v>182.86666666666667</v>
      </c>
      <c r="W143" s="50">
        <f t="shared" si="46"/>
        <v>2727.1333333333332</v>
      </c>
      <c r="X143" s="50">
        <v>5003</v>
      </c>
      <c r="Y143" s="50">
        <v>182.86666666666667</v>
      </c>
      <c r="Z143" s="50">
        <f t="shared" si="47"/>
        <v>4820.1333333333332</v>
      </c>
    </row>
    <row r="144" spans="1:39" x14ac:dyDescent="0.25">
      <c r="A144" s="30"/>
      <c r="B144" s="44">
        <v>4349</v>
      </c>
      <c r="C144" s="44">
        <v>12916</v>
      </c>
      <c r="D144" s="45">
        <v>4191.2666666666664</v>
      </c>
      <c r="E144" s="45">
        <f t="shared" si="42"/>
        <v>8724.7333333333336</v>
      </c>
      <c r="F144" s="44">
        <v>60412</v>
      </c>
      <c r="G144" s="45">
        <v>4191.2666666666664</v>
      </c>
      <c r="H144" s="45">
        <f t="shared" si="43"/>
        <v>56220.733333333337</v>
      </c>
      <c r="I144" s="46"/>
      <c r="J144" s="30"/>
      <c r="K144" s="47">
        <v>2220</v>
      </c>
      <c r="L144" s="47">
        <v>11031</v>
      </c>
      <c r="M144" s="48">
        <v>1700.7333333333333</v>
      </c>
      <c r="N144" s="48">
        <f t="shared" si="44"/>
        <v>9330.2666666666664</v>
      </c>
      <c r="O144" s="48">
        <v>36210</v>
      </c>
      <c r="P144" s="48">
        <v>1700.7333333333333</v>
      </c>
      <c r="Q144" s="48">
        <f t="shared" si="45"/>
        <v>34509.26666666667</v>
      </c>
      <c r="R144" s="46"/>
      <c r="S144" s="30"/>
      <c r="T144" s="49">
        <v>206</v>
      </c>
      <c r="U144" s="49">
        <v>4786</v>
      </c>
      <c r="V144" s="50">
        <v>182.86666666666667</v>
      </c>
      <c r="W144" s="50">
        <f t="shared" si="46"/>
        <v>4603.1333333333332</v>
      </c>
      <c r="X144" s="50">
        <v>5079</v>
      </c>
      <c r="Y144" s="50">
        <v>182.86666666666667</v>
      </c>
      <c r="Z144" s="50">
        <f t="shared" si="47"/>
        <v>4896.1333333333332</v>
      </c>
      <c r="AJ144" s="18"/>
      <c r="AK144" s="18"/>
      <c r="AL144" s="18"/>
      <c r="AM144" s="18"/>
    </row>
    <row r="145" spans="1:39" x14ac:dyDescent="0.25">
      <c r="A145" s="30"/>
      <c r="B145" s="44">
        <v>3776</v>
      </c>
      <c r="C145" s="44">
        <v>13975</v>
      </c>
      <c r="D145" s="45">
        <v>4191.2666666666664</v>
      </c>
      <c r="E145" s="45">
        <f t="shared" si="42"/>
        <v>9783.7333333333336</v>
      </c>
      <c r="F145" s="44">
        <v>67835</v>
      </c>
      <c r="G145" s="45">
        <v>4191.2666666666664</v>
      </c>
      <c r="H145" s="45">
        <f t="shared" si="43"/>
        <v>63643.733333333337</v>
      </c>
      <c r="I145" s="46"/>
      <c r="J145" s="30"/>
      <c r="K145" s="47">
        <v>1862</v>
      </c>
      <c r="L145" s="47">
        <v>6727</v>
      </c>
      <c r="M145" s="48">
        <v>1700.7333333333333</v>
      </c>
      <c r="N145" s="48">
        <f t="shared" si="44"/>
        <v>5026.2666666666664</v>
      </c>
      <c r="O145" s="48">
        <v>27713</v>
      </c>
      <c r="P145" s="48">
        <v>1700.7333333333333</v>
      </c>
      <c r="Q145" s="48">
        <f t="shared" si="45"/>
        <v>26012.266666666666</v>
      </c>
      <c r="R145" s="46"/>
      <c r="S145" s="30"/>
      <c r="T145" s="49">
        <v>152</v>
      </c>
      <c r="U145" s="49">
        <v>3543</v>
      </c>
      <c r="V145" s="50">
        <v>182.86666666666667</v>
      </c>
      <c r="W145" s="50">
        <f t="shared" si="46"/>
        <v>3360.1333333333332</v>
      </c>
      <c r="X145" s="50">
        <v>6248</v>
      </c>
      <c r="Y145" s="50">
        <v>182.86666666666667</v>
      </c>
      <c r="Z145" s="50">
        <f t="shared" si="47"/>
        <v>6065.1333333333332</v>
      </c>
    </row>
    <row r="146" spans="1:39" x14ac:dyDescent="0.25">
      <c r="A146" s="30"/>
      <c r="B146" s="44">
        <v>3871</v>
      </c>
      <c r="C146" s="44">
        <v>13791</v>
      </c>
      <c r="D146" s="45">
        <v>4191.2666666666664</v>
      </c>
      <c r="E146" s="45">
        <f t="shared" si="42"/>
        <v>9599.7333333333336</v>
      </c>
      <c r="F146" s="44">
        <v>72186</v>
      </c>
      <c r="G146" s="45">
        <v>4191.2666666666664</v>
      </c>
      <c r="H146" s="45">
        <f t="shared" si="43"/>
        <v>67994.733333333337</v>
      </c>
      <c r="I146" s="46"/>
      <c r="J146" s="30"/>
      <c r="K146" s="47">
        <v>1265</v>
      </c>
      <c r="L146" s="47">
        <v>8796</v>
      </c>
      <c r="M146" s="48">
        <v>1700.7333333333333</v>
      </c>
      <c r="N146" s="48">
        <f t="shared" si="44"/>
        <v>7095.2666666666664</v>
      </c>
      <c r="O146" s="48">
        <v>44248</v>
      </c>
      <c r="P146" s="48">
        <v>1700.7333333333333</v>
      </c>
      <c r="Q146" s="48">
        <f t="shared" si="45"/>
        <v>42547.26666666667</v>
      </c>
      <c r="R146" s="46"/>
      <c r="S146" s="30"/>
      <c r="T146" s="49">
        <v>142</v>
      </c>
      <c r="U146" s="49">
        <v>3584</v>
      </c>
      <c r="V146" s="50">
        <v>182.86666666666667</v>
      </c>
      <c r="W146" s="50">
        <f t="shared" si="46"/>
        <v>3401.1333333333332</v>
      </c>
      <c r="X146" s="50">
        <v>4447</v>
      </c>
      <c r="Y146" s="50">
        <v>182.86666666666667</v>
      </c>
      <c r="Z146" s="50">
        <f t="shared" si="47"/>
        <v>4264.1333333333332</v>
      </c>
    </row>
    <row r="147" spans="1:39" x14ac:dyDescent="0.25">
      <c r="A147" s="30"/>
      <c r="B147" s="44">
        <v>4183</v>
      </c>
      <c r="C147" s="44">
        <v>11753</v>
      </c>
      <c r="D147" s="45">
        <v>4191.2666666666664</v>
      </c>
      <c r="E147" s="45">
        <f t="shared" si="42"/>
        <v>7561.7333333333336</v>
      </c>
      <c r="F147" s="44">
        <v>63194</v>
      </c>
      <c r="G147" s="45">
        <v>4191.2666666666664</v>
      </c>
      <c r="H147" s="45">
        <f t="shared" si="43"/>
        <v>59002.733333333337</v>
      </c>
      <c r="I147" s="46"/>
      <c r="J147" s="30"/>
      <c r="K147" s="47">
        <v>2072</v>
      </c>
      <c r="L147" s="47">
        <v>8344</v>
      </c>
      <c r="M147" s="48">
        <v>1700.7333333333333</v>
      </c>
      <c r="N147" s="48">
        <f t="shared" si="44"/>
        <v>6643.2666666666664</v>
      </c>
      <c r="O147" s="48">
        <v>30983</v>
      </c>
      <c r="P147" s="48">
        <v>1700.7333333333333</v>
      </c>
      <c r="Q147" s="48">
        <f t="shared" si="45"/>
        <v>29282.266666666666</v>
      </c>
      <c r="R147" s="46"/>
      <c r="S147" s="30"/>
      <c r="T147" s="49">
        <v>178</v>
      </c>
      <c r="U147" s="49">
        <v>3485</v>
      </c>
      <c r="V147" s="50">
        <v>182.86666666666667</v>
      </c>
      <c r="W147" s="50">
        <f t="shared" si="46"/>
        <v>3302.1333333333332</v>
      </c>
      <c r="X147" s="50">
        <v>6132</v>
      </c>
      <c r="Y147" s="50">
        <v>182.86666666666667</v>
      </c>
      <c r="Z147" s="50">
        <f t="shared" si="47"/>
        <v>5949.1333333333332</v>
      </c>
    </row>
    <row r="148" spans="1:39" x14ac:dyDescent="0.25">
      <c r="A148" s="30"/>
      <c r="B148" s="44">
        <v>3942</v>
      </c>
      <c r="C148" s="44">
        <v>12245</v>
      </c>
      <c r="D148" s="45">
        <v>4191.2666666666664</v>
      </c>
      <c r="E148" s="45">
        <f t="shared" si="42"/>
        <v>8053.7333333333336</v>
      </c>
      <c r="F148" s="44">
        <v>73006</v>
      </c>
      <c r="G148" s="45">
        <v>4191.2666666666664</v>
      </c>
      <c r="H148" s="45">
        <f t="shared" si="43"/>
        <v>68814.733333333337</v>
      </c>
      <c r="I148" s="46"/>
      <c r="J148" s="30"/>
      <c r="K148" s="47">
        <v>1117</v>
      </c>
      <c r="L148" s="47">
        <v>8660</v>
      </c>
      <c r="M148" s="48">
        <v>1700.7333333333333</v>
      </c>
      <c r="N148" s="48">
        <f t="shared" si="44"/>
        <v>6959.2666666666664</v>
      </c>
      <c r="O148" s="48">
        <v>22105</v>
      </c>
      <c r="P148" s="48">
        <v>1700.7333333333333</v>
      </c>
      <c r="Q148" s="48">
        <f t="shared" si="45"/>
        <v>20404.266666666666</v>
      </c>
      <c r="R148" s="46"/>
      <c r="S148" s="30"/>
      <c r="T148" s="49">
        <v>162</v>
      </c>
      <c r="U148" s="49">
        <v>3597</v>
      </c>
      <c r="V148" s="50">
        <v>182.86666666666667</v>
      </c>
      <c r="W148" s="50">
        <f t="shared" si="46"/>
        <v>3414.1333333333332</v>
      </c>
      <c r="X148" s="50">
        <v>8043</v>
      </c>
      <c r="Y148" s="50">
        <v>182.86666666666667</v>
      </c>
      <c r="Z148" s="50">
        <f t="shared" si="47"/>
        <v>7860.1333333333332</v>
      </c>
    </row>
    <row r="149" spans="1:39" x14ac:dyDescent="0.25">
      <c r="A149" s="30"/>
      <c r="B149" s="44">
        <v>4304</v>
      </c>
      <c r="C149" s="44">
        <v>14110</v>
      </c>
      <c r="D149" s="45">
        <v>4191.2666666666664</v>
      </c>
      <c r="E149" s="45">
        <f t="shared" si="42"/>
        <v>9918.7333333333336</v>
      </c>
      <c r="F149" s="44">
        <v>74576</v>
      </c>
      <c r="G149" s="45">
        <v>4191.2666666666664</v>
      </c>
      <c r="H149" s="45">
        <f t="shared" si="43"/>
        <v>70384.733333333337</v>
      </c>
      <c r="I149" s="46"/>
      <c r="J149" s="30"/>
      <c r="K149" s="47">
        <v>1583</v>
      </c>
      <c r="L149" s="47">
        <v>11410</v>
      </c>
      <c r="M149" s="48">
        <v>1700.7333333333333</v>
      </c>
      <c r="N149" s="48">
        <f t="shared" si="44"/>
        <v>9709.2666666666664</v>
      </c>
      <c r="O149" s="48">
        <v>19334</v>
      </c>
      <c r="P149" s="48">
        <v>1700.7333333333333</v>
      </c>
      <c r="Q149" s="48">
        <f t="shared" si="45"/>
        <v>17633.266666666666</v>
      </c>
      <c r="R149" s="46"/>
      <c r="S149" s="30"/>
      <c r="T149" s="49">
        <v>142</v>
      </c>
      <c r="U149" s="49">
        <v>4235</v>
      </c>
      <c r="V149" s="50">
        <v>182.86666666666667</v>
      </c>
      <c r="W149" s="50">
        <f t="shared" si="46"/>
        <v>4052.1333333333332</v>
      </c>
      <c r="X149" s="50">
        <v>8068</v>
      </c>
      <c r="Y149" s="50">
        <v>182.86666666666667</v>
      </c>
      <c r="Z149" s="50">
        <f t="shared" si="47"/>
        <v>7885.1333333333332</v>
      </c>
    </row>
    <row r="150" spans="1:39" x14ac:dyDescent="0.25">
      <c r="A150" s="30"/>
      <c r="B150" s="51">
        <v>4746</v>
      </c>
      <c r="C150" s="51">
        <v>14523</v>
      </c>
      <c r="D150" s="52">
        <v>4191.2666666666664</v>
      </c>
      <c r="E150" s="52">
        <f t="shared" si="42"/>
        <v>10331.733333333334</v>
      </c>
      <c r="F150" s="51">
        <v>66906</v>
      </c>
      <c r="G150" s="52">
        <v>4191.2666666666664</v>
      </c>
      <c r="H150" s="52">
        <f t="shared" si="43"/>
        <v>62714.733333333337</v>
      </c>
      <c r="I150" s="46"/>
      <c r="J150" s="30"/>
      <c r="K150" s="53">
        <v>1344</v>
      </c>
      <c r="L150" s="53">
        <v>15499</v>
      </c>
      <c r="M150" s="54">
        <v>1700.7333333333333</v>
      </c>
      <c r="N150" s="54">
        <f t="shared" si="44"/>
        <v>13798.266666666666</v>
      </c>
      <c r="O150" s="54">
        <v>40241</v>
      </c>
      <c r="P150" s="54">
        <v>1700.7333333333333</v>
      </c>
      <c r="Q150" s="54">
        <f t="shared" si="45"/>
        <v>38540.26666666667</v>
      </c>
      <c r="R150" s="46"/>
      <c r="S150" s="30"/>
      <c r="T150" s="55">
        <v>250</v>
      </c>
      <c r="U150" s="55">
        <v>3441</v>
      </c>
      <c r="V150" s="56">
        <v>182.86666666666667</v>
      </c>
      <c r="W150" s="56">
        <f t="shared" si="46"/>
        <v>3258.1333333333332</v>
      </c>
      <c r="X150" s="56">
        <v>4699</v>
      </c>
      <c r="Y150" s="56">
        <v>182.86666666666667</v>
      </c>
      <c r="Z150" s="56">
        <f t="shared" si="47"/>
        <v>4516.1333333333332</v>
      </c>
    </row>
    <row r="151" spans="1:39" s="18" customFormat="1" ht="18.75" x14ac:dyDescent="0.25">
      <c r="A151" s="57" t="s">
        <v>13</v>
      </c>
      <c r="B151" s="58">
        <f>AVERAGE(B136:B150)</f>
        <v>4191.2666666666664</v>
      </c>
      <c r="C151" s="73"/>
      <c r="D151" s="58"/>
      <c r="E151" s="73"/>
      <c r="F151" s="73"/>
      <c r="G151" s="58"/>
      <c r="H151" s="73"/>
      <c r="I151" s="72"/>
      <c r="J151" s="57" t="s">
        <v>13</v>
      </c>
      <c r="K151" s="58">
        <f>AVERAGE(K136:K150)</f>
        <v>1700.7333333333333</v>
      </c>
      <c r="L151" s="73"/>
      <c r="M151" s="58"/>
      <c r="N151" s="58"/>
      <c r="O151" s="58"/>
      <c r="P151" s="58"/>
      <c r="Q151" s="73"/>
      <c r="R151" s="74"/>
      <c r="S151" s="57" t="s">
        <v>13</v>
      </c>
      <c r="T151" s="58">
        <f>AVERAGE(T136:T150)</f>
        <v>182.86666666666667</v>
      </c>
      <c r="U151" s="59"/>
      <c r="V151" s="62"/>
      <c r="W151" s="62"/>
      <c r="X151" s="62"/>
      <c r="Y151" s="62"/>
      <c r="Z151" s="62"/>
      <c r="AJ151"/>
      <c r="AK151"/>
      <c r="AL151"/>
      <c r="AM151"/>
    </row>
    <row r="152" spans="1:39" ht="18.75" x14ac:dyDescent="0.25">
      <c r="A152" s="77"/>
      <c r="B152" s="24" t="s">
        <v>12</v>
      </c>
      <c r="C152" s="25"/>
      <c r="D152" s="25"/>
      <c r="E152" s="25"/>
      <c r="F152" s="25"/>
      <c r="G152" s="25"/>
      <c r="H152" s="26"/>
      <c r="I152" s="46"/>
      <c r="J152" s="77"/>
      <c r="K152" s="27" t="s">
        <v>12</v>
      </c>
      <c r="L152" s="28"/>
      <c r="M152" s="28"/>
      <c r="N152" s="28"/>
      <c r="O152" s="28"/>
      <c r="P152" s="28"/>
      <c r="Q152" s="29"/>
      <c r="R152" s="46"/>
      <c r="S152" s="77"/>
      <c r="T152" s="21" t="s">
        <v>12</v>
      </c>
      <c r="U152" s="22"/>
      <c r="V152" s="22"/>
      <c r="W152" s="22"/>
      <c r="X152" s="22"/>
      <c r="Y152" s="22"/>
      <c r="Z152" s="23"/>
    </row>
    <row r="153" spans="1:39" x14ac:dyDescent="0.25">
      <c r="A153" s="30"/>
      <c r="B153" s="44">
        <v>4799</v>
      </c>
      <c r="C153" s="44">
        <v>14628</v>
      </c>
      <c r="D153" s="45">
        <v>4756.5333333333338</v>
      </c>
      <c r="E153" s="45">
        <f t="shared" ref="E153:E167" si="48">C153-D153</f>
        <v>9871.4666666666672</v>
      </c>
      <c r="F153" s="44">
        <v>65092</v>
      </c>
      <c r="G153" s="45">
        <v>4756.5333333333338</v>
      </c>
      <c r="H153" s="45">
        <f t="shared" ref="H153:H167" si="49">F153-G153</f>
        <v>60335.466666666667</v>
      </c>
      <c r="I153" s="46"/>
      <c r="J153" s="30"/>
      <c r="K153" s="47">
        <v>1130</v>
      </c>
      <c r="L153" s="47">
        <v>9860</v>
      </c>
      <c r="M153" s="48">
        <v>1274.4666666666667</v>
      </c>
      <c r="N153" s="48">
        <f t="shared" ref="N153:N167" si="50">L153-M153</f>
        <v>8585.5333333333328</v>
      </c>
      <c r="O153" s="48">
        <v>22706</v>
      </c>
      <c r="P153" s="48">
        <v>1274.4666666666667</v>
      </c>
      <c r="Q153" s="48">
        <f t="shared" ref="Q153:Q167" si="51">O153-P153</f>
        <v>21431.533333333333</v>
      </c>
      <c r="R153" s="46"/>
      <c r="S153" s="30"/>
      <c r="T153" s="49">
        <v>198</v>
      </c>
      <c r="U153" s="49">
        <v>3609</v>
      </c>
      <c r="V153" s="50">
        <v>206.66666666666666</v>
      </c>
      <c r="W153" s="50">
        <f t="shared" ref="W153:W167" si="52">U153-V153</f>
        <v>3402.3333333333335</v>
      </c>
      <c r="X153" s="50">
        <v>6524</v>
      </c>
      <c r="Y153" s="50">
        <v>206.66666666666666</v>
      </c>
      <c r="Z153" s="50">
        <f t="shared" ref="Z153:Z167" si="53">X153-Y153</f>
        <v>6317.333333333333</v>
      </c>
    </row>
    <row r="154" spans="1:39" x14ac:dyDescent="0.25">
      <c r="A154" s="30"/>
      <c r="B154" s="44">
        <v>4977</v>
      </c>
      <c r="C154" s="44">
        <v>14880</v>
      </c>
      <c r="D154" s="45">
        <v>4756.5333333333338</v>
      </c>
      <c r="E154" s="45">
        <f t="shared" si="48"/>
        <v>10123.466666666667</v>
      </c>
      <c r="F154" s="44">
        <v>59293</v>
      </c>
      <c r="G154" s="45">
        <v>4756.5333333333338</v>
      </c>
      <c r="H154" s="45">
        <f t="shared" si="49"/>
        <v>54536.466666666667</v>
      </c>
      <c r="I154" s="46"/>
      <c r="J154" s="30"/>
      <c r="K154" s="47">
        <v>1313</v>
      </c>
      <c r="L154" s="47">
        <v>11252</v>
      </c>
      <c r="M154" s="48">
        <v>1274.4666666666667</v>
      </c>
      <c r="N154" s="48">
        <f t="shared" si="50"/>
        <v>9977.5333333333328</v>
      </c>
      <c r="O154" s="48">
        <v>23276</v>
      </c>
      <c r="P154" s="48">
        <v>1274.4666666666667</v>
      </c>
      <c r="Q154" s="48">
        <f t="shared" si="51"/>
        <v>22001.533333333333</v>
      </c>
      <c r="R154" s="46"/>
      <c r="S154" s="30"/>
      <c r="T154" s="49">
        <v>264</v>
      </c>
      <c r="U154" s="49">
        <v>3165</v>
      </c>
      <c r="V154" s="50">
        <v>206.66666666666666</v>
      </c>
      <c r="W154" s="50">
        <f t="shared" si="52"/>
        <v>2958.3333333333335</v>
      </c>
      <c r="X154" s="50">
        <v>5397</v>
      </c>
      <c r="Y154" s="50">
        <v>206.66666666666666</v>
      </c>
      <c r="Z154" s="50">
        <f t="shared" si="53"/>
        <v>5190.333333333333</v>
      </c>
    </row>
    <row r="155" spans="1:39" x14ac:dyDescent="0.25">
      <c r="A155" s="30"/>
      <c r="B155" s="44">
        <v>4939</v>
      </c>
      <c r="C155" s="44">
        <v>12660</v>
      </c>
      <c r="D155" s="45">
        <v>4756.5333333333338</v>
      </c>
      <c r="E155" s="45">
        <f t="shared" si="48"/>
        <v>7903.4666666666662</v>
      </c>
      <c r="F155" s="44">
        <v>68489</v>
      </c>
      <c r="G155" s="45">
        <v>4756.5333333333338</v>
      </c>
      <c r="H155" s="45">
        <f t="shared" si="49"/>
        <v>63732.466666666667</v>
      </c>
      <c r="I155" s="46"/>
      <c r="J155" s="30"/>
      <c r="K155" s="47">
        <v>1289</v>
      </c>
      <c r="L155" s="47">
        <v>10744</v>
      </c>
      <c r="M155" s="48">
        <v>1274.4666666666667</v>
      </c>
      <c r="N155" s="48">
        <f t="shared" si="50"/>
        <v>9469.5333333333328</v>
      </c>
      <c r="O155" s="48">
        <v>25619</v>
      </c>
      <c r="P155" s="48">
        <v>1274.4666666666667</v>
      </c>
      <c r="Q155" s="48">
        <f t="shared" si="51"/>
        <v>24344.533333333333</v>
      </c>
      <c r="R155" s="46"/>
      <c r="S155" s="30"/>
      <c r="T155" s="49">
        <v>197</v>
      </c>
      <c r="U155" s="49">
        <v>4170</v>
      </c>
      <c r="V155" s="50">
        <v>206.66666666666666</v>
      </c>
      <c r="W155" s="50">
        <f t="shared" si="52"/>
        <v>3963.3333333333335</v>
      </c>
      <c r="X155" s="50">
        <v>4754</v>
      </c>
      <c r="Y155" s="50">
        <v>206.66666666666666</v>
      </c>
      <c r="Z155" s="50">
        <f t="shared" si="53"/>
        <v>4547.333333333333</v>
      </c>
    </row>
    <row r="156" spans="1:39" x14ac:dyDescent="0.25">
      <c r="A156" s="30"/>
      <c r="B156" s="44">
        <v>4961</v>
      </c>
      <c r="C156" s="44">
        <v>11827</v>
      </c>
      <c r="D156" s="45">
        <v>4756.5333333333338</v>
      </c>
      <c r="E156" s="45">
        <f t="shared" si="48"/>
        <v>7070.4666666666662</v>
      </c>
      <c r="F156" s="44">
        <v>65408</v>
      </c>
      <c r="G156" s="45">
        <v>4756.5333333333338</v>
      </c>
      <c r="H156" s="45">
        <f t="shared" si="49"/>
        <v>60651.466666666667</v>
      </c>
      <c r="I156" s="46"/>
      <c r="J156" s="30"/>
      <c r="K156" s="47">
        <v>1223</v>
      </c>
      <c r="L156" s="47">
        <v>9077</v>
      </c>
      <c r="M156" s="48">
        <v>1274.4666666666667</v>
      </c>
      <c r="N156" s="48">
        <f t="shared" si="50"/>
        <v>7802.5333333333328</v>
      </c>
      <c r="O156" s="48">
        <v>47207</v>
      </c>
      <c r="P156" s="48">
        <v>1274.4666666666667</v>
      </c>
      <c r="Q156" s="48">
        <f t="shared" si="51"/>
        <v>45932.533333333333</v>
      </c>
      <c r="R156" s="46"/>
      <c r="S156" s="30"/>
      <c r="T156" s="49">
        <v>172</v>
      </c>
      <c r="U156" s="49">
        <v>3878</v>
      </c>
      <c r="V156" s="50">
        <v>206.66666666666666</v>
      </c>
      <c r="W156" s="50">
        <f t="shared" si="52"/>
        <v>3671.3333333333335</v>
      </c>
      <c r="X156" s="50">
        <v>8968</v>
      </c>
      <c r="Y156" s="50">
        <v>206.66666666666666</v>
      </c>
      <c r="Z156" s="50">
        <f t="shared" si="53"/>
        <v>8761.3333333333339</v>
      </c>
    </row>
    <row r="157" spans="1:39" x14ac:dyDescent="0.25">
      <c r="A157" s="30"/>
      <c r="B157" s="44">
        <v>4854</v>
      </c>
      <c r="C157" s="44">
        <v>13715</v>
      </c>
      <c r="D157" s="45">
        <v>4756.5333333333338</v>
      </c>
      <c r="E157" s="45">
        <f t="shared" si="48"/>
        <v>8958.4666666666672</v>
      </c>
      <c r="F157" s="44">
        <v>67959</v>
      </c>
      <c r="G157" s="45">
        <v>4756.5333333333338</v>
      </c>
      <c r="H157" s="45">
        <f t="shared" si="49"/>
        <v>63202.466666666667</v>
      </c>
      <c r="I157" s="46"/>
      <c r="J157" s="30"/>
      <c r="K157" s="47">
        <v>1475</v>
      </c>
      <c r="L157" s="47">
        <v>10414</v>
      </c>
      <c r="M157" s="48">
        <v>1274.4666666666667</v>
      </c>
      <c r="N157" s="48">
        <f t="shared" si="50"/>
        <v>9139.5333333333328</v>
      </c>
      <c r="O157" s="48">
        <v>34805</v>
      </c>
      <c r="P157" s="48">
        <v>1274.4666666666667</v>
      </c>
      <c r="Q157" s="48">
        <f t="shared" si="51"/>
        <v>33530.533333333333</v>
      </c>
      <c r="R157" s="46"/>
      <c r="S157" s="30"/>
      <c r="T157" s="49">
        <v>135</v>
      </c>
      <c r="U157" s="49">
        <v>3874</v>
      </c>
      <c r="V157" s="50">
        <v>206.66666666666666</v>
      </c>
      <c r="W157" s="50">
        <f t="shared" si="52"/>
        <v>3667.3333333333335</v>
      </c>
      <c r="X157" s="50">
        <v>4827</v>
      </c>
      <c r="Y157" s="50">
        <v>206.66666666666666</v>
      </c>
      <c r="Z157" s="50">
        <f t="shared" si="53"/>
        <v>4620.333333333333</v>
      </c>
    </row>
    <row r="158" spans="1:39" x14ac:dyDescent="0.25">
      <c r="A158" s="30"/>
      <c r="B158" s="44">
        <v>4419</v>
      </c>
      <c r="C158" s="44">
        <v>15335</v>
      </c>
      <c r="D158" s="45">
        <v>4756.5333333333338</v>
      </c>
      <c r="E158" s="45">
        <f t="shared" si="48"/>
        <v>10578.466666666667</v>
      </c>
      <c r="F158" s="44">
        <v>54098</v>
      </c>
      <c r="G158" s="45">
        <v>4756.5333333333338</v>
      </c>
      <c r="H158" s="45">
        <f t="shared" si="49"/>
        <v>49341.466666666667</v>
      </c>
      <c r="I158" s="46"/>
      <c r="J158" s="30"/>
      <c r="K158" s="47">
        <v>1426</v>
      </c>
      <c r="L158" s="47">
        <v>11350</v>
      </c>
      <c r="M158" s="48">
        <v>1274.4666666666667</v>
      </c>
      <c r="N158" s="48">
        <f t="shared" si="50"/>
        <v>10075.533333333333</v>
      </c>
      <c r="O158" s="48">
        <v>21287</v>
      </c>
      <c r="P158" s="48">
        <v>1274.4666666666667</v>
      </c>
      <c r="Q158" s="48">
        <f t="shared" si="51"/>
        <v>20012.533333333333</v>
      </c>
      <c r="R158" s="46"/>
      <c r="S158" s="30"/>
      <c r="T158" s="49">
        <v>197</v>
      </c>
      <c r="U158" s="49">
        <v>3545</v>
      </c>
      <c r="V158" s="50">
        <v>206.66666666666666</v>
      </c>
      <c r="W158" s="50">
        <f t="shared" si="52"/>
        <v>3338.3333333333335</v>
      </c>
      <c r="X158" s="50">
        <v>4783</v>
      </c>
      <c r="Y158" s="50">
        <v>206.66666666666666</v>
      </c>
      <c r="Z158" s="50">
        <f t="shared" si="53"/>
        <v>4576.333333333333</v>
      </c>
    </row>
    <row r="159" spans="1:39" x14ac:dyDescent="0.25">
      <c r="A159" s="30"/>
      <c r="B159" s="44">
        <v>4668</v>
      </c>
      <c r="C159" s="44">
        <v>14324</v>
      </c>
      <c r="D159" s="45">
        <v>4756.5333333333338</v>
      </c>
      <c r="E159" s="45">
        <f t="shared" si="48"/>
        <v>9567.4666666666672</v>
      </c>
      <c r="F159" s="44">
        <v>55007</v>
      </c>
      <c r="G159" s="45">
        <v>4756.5333333333338</v>
      </c>
      <c r="H159" s="45">
        <f t="shared" si="49"/>
        <v>50250.466666666667</v>
      </c>
      <c r="I159" s="46"/>
      <c r="J159" s="30"/>
      <c r="K159" s="47">
        <v>1148</v>
      </c>
      <c r="L159" s="47">
        <v>8869</v>
      </c>
      <c r="M159" s="48">
        <v>1274.4666666666667</v>
      </c>
      <c r="N159" s="48">
        <f t="shared" si="50"/>
        <v>7594.5333333333328</v>
      </c>
      <c r="O159" s="48">
        <v>26949</v>
      </c>
      <c r="P159" s="48">
        <v>1274.4666666666667</v>
      </c>
      <c r="Q159" s="48">
        <f t="shared" si="51"/>
        <v>25674.533333333333</v>
      </c>
      <c r="R159" s="46"/>
      <c r="S159" s="30"/>
      <c r="T159" s="49">
        <v>252</v>
      </c>
      <c r="U159" s="49">
        <v>4242</v>
      </c>
      <c r="V159" s="50">
        <v>206.66666666666666</v>
      </c>
      <c r="W159" s="50">
        <f t="shared" si="52"/>
        <v>4035.3333333333335</v>
      </c>
      <c r="X159" s="50">
        <v>6087</v>
      </c>
      <c r="Y159" s="50">
        <v>206.66666666666666</v>
      </c>
      <c r="Z159" s="50">
        <f t="shared" si="53"/>
        <v>5880.333333333333</v>
      </c>
    </row>
    <row r="160" spans="1:39" x14ac:dyDescent="0.25">
      <c r="A160" s="30"/>
      <c r="B160" s="44">
        <v>4949</v>
      </c>
      <c r="C160" s="44">
        <v>10940</v>
      </c>
      <c r="D160" s="45">
        <v>4756.5333333333338</v>
      </c>
      <c r="E160" s="45">
        <f t="shared" si="48"/>
        <v>6183.4666666666662</v>
      </c>
      <c r="F160" s="44">
        <v>64687</v>
      </c>
      <c r="G160" s="45">
        <v>4756.5333333333338</v>
      </c>
      <c r="H160" s="45">
        <f t="shared" si="49"/>
        <v>59930.466666666667</v>
      </c>
      <c r="I160" s="46"/>
      <c r="J160" s="30"/>
      <c r="K160" s="47">
        <v>1276</v>
      </c>
      <c r="L160" s="47">
        <v>11671</v>
      </c>
      <c r="M160" s="48">
        <v>1274.4666666666667</v>
      </c>
      <c r="N160" s="48">
        <f t="shared" si="50"/>
        <v>10396.533333333333</v>
      </c>
      <c r="O160" s="48">
        <v>19171</v>
      </c>
      <c r="P160" s="48">
        <v>1274.4666666666667</v>
      </c>
      <c r="Q160" s="48">
        <f t="shared" si="51"/>
        <v>17896.533333333333</v>
      </c>
      <c r="R160" s="46"/>
      <c r="S160" s="30"/>
      <c r="T160" s="49">
        <v>202</v>
      </c>
      <c r="U160" s="49">
        <v>4215</v>
      </c>
      <c r="V160" s="50">
        <v>206.66666666666666</v>
      </c>
      <c r="W160" s="50">
        <f t="shared" si="52"/>
        <v>4008.3333333333335</v>
      </c>
      <c r="X160" s="50">
        <v>8044</v>
      </c>
      <c r="Y160" s="50">
        <v>206.66666666666666</v>
      </c>
      <c r="Z160" s="50">
        <f t="shared" si="53"/>
        <v>7837.333333333333</v>
      </c>
    </row>
    <row r="161" spans="1:39" x14ac:dyDescent="0.25">
      <c r="A161" s="30"/>
      <c r="B161" s="44">
        <v>4903</v>
      </c>
      <c r="C161" s="44">
        <v>11195</v>
      </c>
      <c r="D161" s="45">
        <v>4756.5333333333338</v>
      </c>
      <c r="E161" s="45">
        <f t="shared" si="48"/>
        <v>6438.4666666666662</v>
      </c>
      <c r="F161" s="44">
        <v>61953</v>
      </c>
      <c r="G161" s="45">
        <v>4756.5333333333338</v>
      </c>
      <c r="H161" s="45">
        <f t="shared" si="49"/>
        <v>57196.466666666667</v>
      </c>
      <c r="I161" s="46"/>
      <c r="J161" s="30"/>
      <c r="K161" s="47">
        <v>1270</v>
      </c>
      <c r="L161" s="47">
        <v>8640</v>
      </c>
      <c r="M161" s="48">
        <v>1274.4666666666667</v>
      </c>
      <c r="N161" s="48">
        <f t="shared" si="50"/>
        <v>7365.5333333333328</v>
      </c>
      <c r="O161" s="48">
        <v>34075</v>
      </c>
      <c r="P161" s="48">
        <v>1274.4666666666667</v>
      </c>
      <c r="Q161" s="48">
        <f t="shared" si="51"/>
        <v>32800.533333333333</v>
      </c>
      <c r="R161" s="46"/>
      <c r="S161" s="30"/>
      <c r="T161" s="49">
        <v>196</v>
      </c>
      <c r="U161" s="49">
        <v>3568</v>
      </c>
      <c r="V161" s="50">
        <v>206.66666666666666</v>
      </c>
      <c r="W161" s="50">
        <f t="shared" si="52"/>
        <v>3361.3333333333335</v>
      </c>
      <c r="X161" s="50">
        <v>4178</v>
      </c>
      <c r="Y161" s="50">
        <v>206.66666666666666</v>
      </c>
      <c r="Z161" s="50">
        <f t="shared" si="53"/>
        <v>3971.3333333333335</v>
      </c>
      <c r="AJ161" s="18"/>
      <c r="AK161" s="18"/>
      <c r="AL161" s="18"/>
      <c r="AM161" s="18"/>
    </row>
    <row r="162" spans="1:39" x14ac:dyDescent="0.25">
      <c r="A162" s="30"/>
      <c r="B162" s="44">
        <v>4736</v>
      </c>
      <c r="C162" s="44">
        <v>13961</v>
      </c>
      <c r="D162" s="45">
        <v>4756.5333333333338</v>
      </c>
      <c r="E162" s="45">
        <f t="shared" si="48"/>
        <v>9204.4666666666672</v>
      </c>
      <c r="F162" s="44">
        <v>69253</v>
      </c>
      <c r="G162" s="45">
        <v>4756.5333333333338</v>
      </c>
      <c r="H162" s="45">
        <f t="shared" si="49"/>
        <v>64496.466666666667</v>
      </c>
      <c r="I162" s="46"/>
      <c r="J162" s="30"/>
      <c r="K162" s="47">
        <v>1466</v>
      </c>
      <c r="L162" s="47">
        <v>10622</v>
      </c>
      <c r="M162" s="48">
        <v>1274.4666666666667</v>
      </c>
      <c r="N162" s="48">
        <f t="shared" si="50"/>
        <v>9347.5333333333328</v>
      </c>
      <c r="O162" s="48">
        <v>26231</v>
      </c>
      <c r="P162" s="48">
        <v>1274.4666666666667</v>
      </c>
      <c r="Q162" s="48">
        <f t="shared" si="51"/>
        <v>24956.533333333333</v>
      </c>
      <c r="R162" s="46"/>
      <c r="S162" s="30"/>
      <c r="T162" s="49">
        <v>171</v>
      </c>
      <c r="U162" s="49">
        <v>3763</v>
      </c>
      <c r="V162" s="50">
        <v>206.66666666666666</v>
      </c>
      <c r="W162" s="50">
        <f t="shared" si="52"/>
        <v>3556.3333333333335</v>
      </c>
      <c r="X162" s="50">
        <v>5345</v>
      </c>
      <c r="Y162" s="50">
        <v>206.66666666666666</v>
      </c>
      <c r="Z162" s="50">
        <f t="shared" si="53"/>
        <v>5138.333333333333</v>
      </c>
      <c r="AJ162" s="18"/>
      <c r="AK162" s="18"/>
      <c r="AL162" s="18"/>
      <c r="AM162" s="18"/>
    </row>
    <row r="163" spans="1:39" x14ac:dyDescent="0.25">
      <c r="A163" s="30"/>
      <c r="B163" s="44">
        <v>4695</v>
      </c>
      <c r="C163" s="44">
        <v>13063</v>
      </c>
      <c r="D163" s="45">
        <v>4756.5333333333338</v>
      </c>
      <c r="E163" s="45">
        <f t="shared" si="48"/>
        <v>8306.4666666666672</v>
      </c>
      <c r="F163" s="44">
        <v>68602</v>
      </c>
      <c r="G163" s="45">
        <v>4756.5333333333338</v>
      </c>
      <c r="H163" s="45">
        <f t="shared" si="49"/>
        <v>63845.466666666667</v>
      </c>
      <c r="I163" s="46"/>
      <c r="J163" s="30"/>
      <c r="K163" s="47">
        <v>1369</v>
      </c>
      <c r="L163" s="47">
        <v>9681</v>
      </c>
      <c r="M163" s="48">
        <v>1274.4666666666667</v>
      </c>
      <c r="N163" s="48">
        <f t="shared" si="50"/>
        <v>8406.5333333333328</v>
      </c>
      <c r="O163" s="48">
        <v>18625</v>
      </c>
      <c r="P163" s="48">
        <v>1274.4666666666667</v>
      </c>
      <c r="Q163" s="48">
        <f t="shared" si="51"/>
        <v>17350.533333333333</v>
      </c>
      <c r="R163" s="46"/>
      <c r="S163" s="30"/>
      <c r="T163" s="49">
        <v>197</v>
      </c>
      <c r="U163" s="49">
        <v>3770</v>
      </c>
      <c r="V163" s="50">
        <v>206.66666666666666</v>
      </c>
      <c r="W163" s="50">
        <f t="shared" si="52"/>
        <v>3563.3333333333335</v>
      </c>
      <c r="X163" s="50">
        <v>8182</v>
      </c>
      <c r="Y163" s="50">
        <v>206.66666666666666</v>
      </c>
      <c r="Z163" s="50">
        <f t="shared" si="53"/>
        <v>7975.333333333333</v>
      </c>
    </row>
    <row r="164" spans="1:39" x14ac:dyDescent="0.25">
      <c r="A164" s="30"/>
      <c r="B164" s="44">
        <v>4466</v>
      </c>
      <c r="C164" s="44">
        <v>13610</v>
      </c>
      <c r="D164" s="45">
        <v>4756.5333333333338</v>
      </c>
      <c r="E164" s="45">
        <f t="shared" si="48"/>
        <v>8853.4666666666672</v>
      </c>
      <c r="F164" s="44">
        <v>67297</v>
      </c>
      <c r="G164" s="45">
        <v>4756.5333333333338</v>
      </c>
      <c r="H164" s="45">
        <f t="shared" si="49"/>
        <v>62540.466666666667</v>
      </c>
      <c r="I164" s="46"/>
      <c r="J164" s="30"/>
      <c r="K164" s="47">
        <v>1182</v>
      </c>
      <c r="L164" s="47">
        <v>10323</v>
      </c>
      <c r="M164" s="48">
        <v>1274.4666666666667</v>
      </c>
      <c r="N164" s="48">
        <f t="shared" si="50"/>
        <v>9048.5333333333328</v>
      </c>
      <c r="O164" s="48">
        <v>28705</v>
      </c>
      <c r="P164" s="48">
        <v>1274.4666666666667</v>
      </c>
      <c r="Q164" s="48">
        <f t="shared" si="51"/>
        <v>27430.533333333333</v>
      </c>
      <c r="R164" s="46"/>
      <c r="S164" s="30"/>
      <c r="T164" s="49">
        <v>253</v>
      </c>
      <c r="U164" s="49">
        <v>4006</v>
      </c>
      <c r="V164" s="50">
        <v>206.66666666666666</v>
      </c>
      <c r="W164" s="50">
        <f t="shared" si="52"/>
        <v>3799.3333333333335</v>
      </c>
      <c r="X164" s="50">
        <v>6189</v>
      </c>
      <c r="Y164" s="50">
        <v>206.66666666666666</v>
      </c>
      <c r="Z164" s="50">
        <f t="shared" si="53"/>
        <v>5982.333333333333</v>
      </c>
    </row>
    <row r="165" spans="1:39" x14ac:dyDescent="0.25">
      <c r="A165" s="30"/>
      <c r="B165" s="44">
        <v>4269</v>
      </c>
      <c r="C165" s="44">
        <v>12723</v>
      </c>
      <c r="D165" s="45">
        <v>4756.5333333333338</v>
      </c>
      <c r="E165" s="45">
        <f t="shared" si="48"/>
        <v>7966.4666666666662</v>
      </c>
      <c r="F165" s="44">
        <v>74664</v>
      </c>
      <c r="G165" s="45">
        <v>4756.5333333333338</v>
      </c>
      <c r="H165" s="45">
        <f t="shared" si="49"/>
        <v>69907.46666666666</v>
      </c>
      <c r="I165" s="46"/>
      <c r="J165" s="30"/>
      <c r="K165" s="47">
        <v>1259</v>
      </c>
      <c r="L165" s="47">
        <v>10521</v>
      </c>
      <c r="M165" s="48">
        <v>1274.4666666666667</v>
      </c>
      <c r="N165" s="48">
        <f t="shared" si="50"/>
        <v>9246.5333333333328</v>
      </c>
      <c r="O165" s="48">
        <v>43282</v>
      </c>
      <c r="P165" s="48">
        <v>1274.4666666666667</v>
      </c>
      <c r="Q165" s="48">
        <f t="shared" si="51"/>
        <v>42007.533333333333</v>
      </c>
      <c r="R165" s="46"/>
      <c r="S165" s="30"/>
      <c r="T165" s="49">
        <v>251</v>
      </c>
      <c r="U165" s="49">
        <v>3669</v>
      </c>
      <c r="V165" s="50">
        <v>206.66666666666666</v>
      </c>
      <c r="W165" s="50">
        <f t="shared" si="52"/>
        <v>3462.3333333333335</v>
      </c>
      <c r="X165" s="50">
        <v>6187</v>
      </c>
      <c r="Y165" s="50">
        <v>206.66666666666666</v>
      </c>
      <c r="Z165" s="50">
        <f t="shared" si="53"/>
        <v>5980.333333333333</v>
      </c>
    </row>
    <row r="166" spans="1:39" x14ac:dyDescent="0.25">
      <c r="A166" s="30"/>
      <c r="B166" s="44">
        <v>4782</v>
      </c>
      <c r="C166" s="44">
        <v>14512</v>
      </c>
      <c r="D166" s="45">
        <v>4756.5333333333338</v>
      </c>
      <c r="E166" s="45">
        <f t="shared" si="48"/>
        <v>9755.4666666666672</v>
      </c>
      <c r="F166" s="44">
        <v>66822</v>
      </c>
      <c r="G166" s="45">
        <v>4756.5333333333338</v>
      </c>
      <c r="H166" s="45">
        <f t="shared" si="49"/>
        <v>62065.466666666667</v>
      </c>
      <c r="I166" s="46"/>
      <c r="J166" s="30"/>
      <c r="K166" s="47">
        <v>1082</v>
      </c>
      <c r="L166" s="47">
        <v>11151</v>
      </c>
      <c r="M166" s="48">
        <v>1274.4666666666667</v>
      </c>
      <c r="N166" s="48">
        <f t="shared" si="50"/>
        <v>9876.5333333333328</v>
      </c>
      <c r="O166" s="48">
        <v>24673</v>
      </c>
      <c r="P166" s="48">
        <v>1274.4666666666667</v>
      </c>
      <c r="Q166" s="48">
        <f t="shared" si="51"/>
        <v>23398.533333333333</v>
      </c>
      <c r="R166" s="46"/>
      <c r="S166" s="30"/>
      <c r="T166" s="49">
        <v>166</v>
      </c>
      <c r="U166" s="49">
        <v>3413</v>
      </c>
      <c r="V166" s="50">
        <v>206.66666666666666</v>
      </c>
      <c r="W166" s="50">
        <f t="shared" si="52"/>
        <v>3206.3333333333335</v>
      </c>
      <c r="X166" s="50">
        <v>8105</v>
      </c>
      <c r="Y166" s="50">
        <v>206.66666666666666</v>
      </c>
      <c r="Z166" s="50">
        <f t="shared" si="53"/>
        <v>7898.333333333333</v>
      </c>
    </row>
    <row r="167" spans="1:39" x14ac:dyDescent="0.25">
      <c r="A167" s="30"/>
      <c r="B167" s="44">
        <v>4931</v>
      </c>
      <c r="C167" s="44">
        <v>13394</v>
      </c>
      <c r="D167" s="45">
        <v>4756.5333333333338</v>
      </c>
      <c r="E167" s="45">
        <f t="shared" si="48"/>
        <v>8637.4666666666672</v>
      </c>
      <c r="F167" s="44">
        <v>66669</v>
      </c>
      <c r="G167" s="45">
        <v>4756.5333333333338</v>
      </c>
      <c r="H167" s="45">
        <f t="shared" si="49"/>
        <v>61912.466666666667</v>
      </c>
      <c r="I167" s="46"/>
      <c r="J167" s="30"/>
      <c r="K167" s="47">
        <v>1209</v>
      </c>
      <c r="L167" s="47">
        <v>10813</v>
      </c>
      <c r="M167" s="48">
        <v>1274.4666666666667</v>
      </c>
      <c r="N167" s="48">
        <f t="shared" si="50"/>
        <v>9538.5333333333328</v>
      </c>
      <c r="O167" s="48">
        <v>28286</v>
      </c>
      <c r="P167" s="48">
        <v>1274.4666666666667</v>
      </c>
      <c r="Q167" s="48">
        <f t="shared" si="51"/>
        <v>27011.533333333333</v>
      </c>
      <c r="R167" s="46"/>
      <c r="S167" s="30"/>
      <c r="T167" s="49">
        <v>249</v>
      </c>
      <c r="U167" s="49">
        <v>3542</v>
      </c>
      <c r="V167" s="50">
        <v>206.66666666666666</v>
      </c>
      <c r="W167" s="50">
        <f t="shared" si="52"/>
        <v>3335.3333333333335</v>
      </c>
      <c r="X167" s="50">
        <v>7826</v>
      </c>
      <c r="Y167" s="50">
        <v>206.66666666666666</v>
      </c>
      <c r="Z167" s="50">
        <f t="shared" si="53"/>
        <v>7619.333333333333</v>
      </c>
    </row>
    <row r="168" spans="1:39" s="18" customFormat="1" ht="18.75" x14ac:dyDescent="0.25">
      <c r="A168" s="57" t="s">
        <v>13</v>
      </c>
      <c r="B168" s="68">
        <f>AVERAGE(B153:B167)</f>
        <v>4756.5333333333338</v>
      </c>
      <c r="C168" s="69"/>
      <c r="D168" s="69"/>
      <c r="E168" s="68">
        <f>AVERAGE(E119:E133,E136:E150,E153:E167)</f>
        <v>9344.0666666666693</v>
      </c>
      <c r="F168" s="69"/>
      <c r="G168" s="69"/>
      <c r="H168" s="68">
        <f>AVERAGE(H119:H133,H136:H150,H153:H167)</f>
        <v>65420.511111111162</v>
      </c>
      <c r="I168" s="75"/>
      <c r="J168" s="57" t="s">
        <v>13</v>
      </c>
      <c r="K168" s="68">
        <f>AVERAGE(K153:K167)</f>
        <v>1274.4666666666667</v>
      </c>
      <c r="L168" s="68"/>
      <c r="M168" s="68"/>
      <c r="N168" s="68">
        <f>AVERAGE(N119:N133,N136:N150,N153:N167)</f>
        <v>7235.7999999999965</v>
      </c>
      <c r="O168" s="68"/>
      <c r="P168" s="68"/>
      <c r="Q168" s="68">
        <f>AVERAGE(Q119:Q133,Q136:Q150,Q153:Q167)</f>
        <v>27933.600000000028</v>
      </c>
      <c r="R168" s="76"/>
      <c r="S168" s="57" t="s">
        <v>13</v>
      </c>
      <c r="T168" s="68">
        <f>AVERAGE(T153:T167)</f>
        <v>206.66666666666666</v>
      </c>
      <c r="U168" s="68"/>
      <c r="V168" s="68"/>
      <c r="W168" s="68">
        <f>AVERAGE(W119:W133,W136:W150,W153:W167)</f>
        <v>3633.3555555555563</v>
      </c>
      <c r="X168" s="68"/>
      <c r="Y168" s="68"/>
      <c r="Z168" s="68">
        <f>AVERAGE(Z119:Z133,Z136:Z150,Z153:Z167)</f>
        <v>5771.4000000000024</v>
      </c>
      <c r="AJ168"/>
      <c r="AK168"/>
      <c r="AL168"/>
      <c r="AM168"/>
    </row>
    <row r="169" spans="1:39" s="18" customFormat="1" ht="18.75" x14ac:dyDescent="0.25">
      <c r="A169" s="57" t="s">
        <v>3</v>
      </c>
      <c r="B169" s="69"/>
      <c r="C169" s="69"/>
      <c r="D169" s="69"/>
      <c r="E169" s="68">
        <f>_xlfn.STDEV.P(E119:E133,E136:E150,E153:E167)</f>
        <v>1268.5027779937113</v>
      </c>
      <c r="F169" s="68"/>
      <c r="G169" s="68"/>
      <c r="H169" s="68">
        <f>_xlfn.STDEV.P(H118:H133,H136:H150,H153:H167)</f>
        <v>6947.8164280596484</v>
      </c>
      <c r="I169" s="75"/>
      <c r="J169" s="57" t="s">
        <v>3</v>
      </c>
      <c r="K169" s="68"/>
      <c r="L169" s="68"/>
      <c r="M169" s="68"/>
      <c r="N169" s="68">
        <f>_xlfn.STDEV.P(N119:N133,N136:N150,N153:N167)</f>
        <v>2365.2300904437998</v>
      </c>
      <c r="O169" s="68"/>
      <c r="P169" s="68"/>
      <c r="Q169" s="68">
        <f>_xlfn.STDEV.P(Q119:Q133,Q136:Q150,Q153:Q167)</f>
        <v>9285.0982371794344</v>
      </c>
      <c r="R169" s="76"/>
      <c r="S169" s="57" t="s">
        <v>3</v>
      </c>
      <c r="T169" s="68"/>
      <c r="U169" s="68"/>
      <c r="V169" s="68"/>
      <c r="W169" s="68">
        <f>_xlfn.STDEV.P(W119:W133,W136:W150,W153:W167)</f>
        <v>618.05872748249124</v>
      </c>
      <c r="X169" s="68"/>
      <c r="Y169" s="68"/>
      <c r="Z169" s="68">
        <f>_xlfn.STDEV.P(Z119:Z133,Z136:Z150,Z153:Z167)</f>
        <v>1624.3540446042496</v>
      </c>
      <c r="AJ169"/>
      <c r="AK169"/>
      <c r="AL169"/>
      <c r="AM169"/>
    </row>
    <row r="210" spans="108:124" x14ac:dyDescent="0.25">
      <c r="DD210" s="9"/>
    </row>
    <row r="211" spans="108:124" x14ac:dyDescent="0.25">
      <c r="DT211" s="7"/>
    </row>
    <row r="212" spans="108:124" x14ac:dyDescent="0.25">
      <c r="DT212" s="7"/>
    </row>
    <row r="214" spans="108:124" x14ac:dyDescent="0.25">
      <c r="DD214" s="7"/>
    </row>
    <row r="223" spans="108:124" x14ac:dyDescent="0.25">
      <c r="DT223" s="7"/>
    </row>
    <row r="224" spans="108:124" x14ac:dyDescent="0.25">
      <c r="DT224" s="7"/>
    </row>
    <row r="226" spans="108:131" x14ac:dyDescent="0.25">
      <c r="DD226" s="7"/>
      <c r="EA226" s="7"/>
    </row>
  </sheetData>
  <mergeCells count="93">
    <mergeCell ref="K135:Q135"/>
    <mergeCell ref="K152:Q152"/>
    <mergeCell ref="T135:Z135"/>
    <mergeCell ref="T152:Z152"/>
    <mergeCell ref="AD2:AF2"/>
    <mergeCell ref="AC2:AC3"/>
    <mergeCell ref="AC58:AI58"/>
    <mergeCell ref="AC59:AC60"/>
    <mergeCell ref="AD59:AF59"/>
    <mergeCell ref="AG59:AI59"/>
    <mergeCell ref="AC115:AI115"/>
    <mergeCell ref="AC116:AC117"/>
    <mergeCell ref="AD116:AF116"/>
    <mergeCell ref="AG116:AI116"/>
    <mergeCell ref="K118:Q118"/>
    <mergeCell ref="T2:T3"/>
    <mergeCell ref="T4:Z4"/>
    <mergeCell ref="T59:T60"/>
    <mergeCell ref="T61:Z61"/>
    <mergeCell ref="T116:T117"/>
    <mergeCell ref="T118:Z118"/>
    <mergeCell ref="T21:Z21"/>
    <mergeCell ref="T38:Z38"/>
    <mergeCell ref="K21:Q21"/>
    <mergeCell ref="K38:Q38"/>
    <mergeCell ref="K78:Q78"/>
    <mergeCell ref="T78:Z78"/>
    <mergeCell ref="K95:Q95"/>
    <mergeCell ref="T95:Z95"/>
    <mergeCell ref="K2:K3"/>
    <mergeCell ref="K4:Q4"/>
    <mergeCell ref="K59:K60"/>
    <mergeCell ref="K61:Q61"/>
    <mergeCell ref="K116:K117"/>
    <mergeCell ref="B118:H118"/>
    <mergeCell ref="B78:H78"/>
    <mergeCell ref="B95:H95"/>
    <mergeCell ref="B135:H135"/>
    <mergeCell ref="B152:H152"/>
    <mergeCell ref="DH54:DI54"/>
    <mergeCell ref="DA55:DB55"/>
    <mergeCell ref="DE55:DF55"/>
    <mergeCell ref="DI55:DJ55"/>
    <mergeCell ref="CZ56:DB56"/>
    <mergeCell ref="DD56:DF56"/>
    <mergeCell ref="DH56:DJ56"/>
    <mergeCell ref="CS52:CT52"/>
    <mergeCell ref="CT53:CU53"/>
    <mergeCell ref="CS54:CU54"/>
    <mergeCell ref="CZ54:DA54"/>
    <mergeCell ref="DD54:DE54"/>
    <mergeCell ref="CK52:CL52"/>
    <mergeCell ref="CL53:CM53"/>
    <mergeCell ref="CK54:CM54"/>
    <mergeCell ref="CO52:CP52"/>
    <mergeCell ref="CP53:CQ53"/>
    <mergeCell ref="CO54:CQ54"/>
    <mergeCell ref="K115:Q115"/>
    <mergeCell ref="L116:N116"/>
    <mergeCell ref="O116:Q116"/>
    <mergeCell ref="B58:H58"/>
    <mergeCell ref="O2:Q2"/>
    <mergeCell ref="O59:Q59"/>
    <mergeCell ref="L2:N2"/>
    <mergeCell ref="L59:N59"/>
    <mergeCell ref="K58:Q58"/>
    <mergeCell ref="K1:Q1"/>
    <mergeCell ref="B4:H4"/>
    <mergeCell ref="B21:H21"/>
    <mergeCell ref="B38:H38"/>
    <mergeCell ref="B1:H1"/>
    <mergeCell ref="B115:H115"/>
    <mergeCell ref="C116:E116"/>
    <mergeCell ref="F116:H116"/>
    <mergeCell ref="C2:E2"/>
    <mergeCell ref="F2:H2"/>
    <mergeCell ref="C59:E59"/>
    <mergeCell ref="F59:H59"/>
    <mergeCell ref="B2:B3"/>
    <mergeCell ref="B59:B60"/>
    <mergeCell ref="B61:H61"/>
    <mergeCell ref="B116:B117"/>
    <mergeCell ref="T1:Z1"/>
    <mergeCell ref="T58:Z58"/>
    <mergeCell ref="T115:Z115"/>
    <mergeCell ref="U116:W116"/>
    <mergeCell ref="X116:Z116"/>
    <mergeCell ref="U2:W2"/>
    <mergeCell ref="U59:W59"/>
    <mergeCell ref="X2:Z2"/>
    <mergeCell ref="X59:Z59"/>
    <mergeCell ref="AG2:AI2"/>
    <mergeCell ref="AC1:AI1"/>
  </mergeCells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mRNA obr 1 cyto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Vlastimil Tichý</cp:lastModifiedBy>
  <dcterms:created xsi:type="dcterms:W3CDTF">2023-08-22T08:12:16Z</dcterms:created>
  <dcterms:modified xsi:type="dcterms:W3CDTF">2024-01-02T15:37:14Z</dcterms:modified>
</cp:coreProperties>
</file>